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CALCUL" sheetId="3" r:id="rId1"/>
  </sheets>
  <definedNames>
    <definedName name="_xlnm.Print_Area" localSheetId="0">CALCUL!$A$1:$G$309</definedName>
  </definedNames>
  <calcPr calcId="124519" iterateDelta="1E-4"/>
</workbook>
</file>

<file path=xl/calcChain.xml><?xml version="1.0" encoding="utf-8"?>
<calcChain xmlns="http://schemas.openxmlformats.org/spreadsheetml/2006/main">
  <c r="G277" i="3"/>
  <c r="G236"/>
  <c r="G235"/>
  <c r="G271"/>
  <c r="F267"/>
  <c r="E267"/>
  <c r="G264"/>
  <c r="G257"/>
  <c r="G251"/>
  <c r="F247"/>
  <c r="E247"/>
  <c r="G244"/>
  <c r="G243"/>
  <c r="G245"/>
  <c r="G223"/>
  <c r="G217"/>
  <c r="G224"/>
  <c r="G208"/>
  <c r="G209"/>
  <c r="G210"/>
  <c r="G211"/>
  <c r="G212"/>
  <c r="F213"/>
  <c r="E213"/>
  <c r="E297"/>
  <c r="F297"/>
  <c r="F283"/>
  <c r="F303" s="1"/>
  <c r="F273"/>
  <c r="F259"/>
  <c r="F253"/>
  <c r="F238"/>
  <c r="F230"/>
  <c r="F225"/>
  <c r="F219"/>
  <c r="F203"/>
  <c r="F198"/>
  <c r="F192"/>
  <c r="F187"/>
  <c r="F180"/>
  <c r="F174"/>
  <c r="F169"/>
  <c r="F162"/>
  <c r="F157"/>
  <c r="F152"/>
  <c r="F147"/>
  <c r="F140"/>
  <c r="F135"/>
  <c r="F129"/>
  <c r="F124"/>
  <c r="F118"/>
  <c r="F112"/>
  <c r="F106"/>
  <c r="F101"/>
  <c r="F95"/>
  <c r="F89"/>
  <c r="F84"/>
  <c r="F78"/>
  <c r="F302" s="1"/>
  <c r="F72"/>
  <c r="F63"/>
  <c r="F54"/>
  <c r="F49"/>
  <c r="F301" s="1"/>
  <c r="F35"/>
  <c r="F300" s="1"/>
  <c r="F24"/>
  <c r="F19"/>
  <c r="F299" s="1"/>
  <c r="E19"/>
  <c r="E24"/>
  <c r="E35"/>
  <c r="E300" s="1"/>
  <c r="E49"/>
  <c r="E301" s="1"/>
  <c r="E54"/>
  <c r="E63"/>
  <c r="E72"/>
  <c r="E78"/>
  <c r="E302" s="1"/>
  <c r="E84"/>
  <c r="E89"/>
  <c r="E95"/>
  <c r="E101"/>
  <c r="E106"/>
  <c r="E112"/>
  <c r="E118"/>
  <c r="E124"/>
  <c r="E129"/>
  <c r="E135"/>
  <c r="E140"/>
  <c r="E147"/>
  <c r="E152"/>
  <c r="E157"/>
  <c r="E162"/>
  <c r="E169"/>
  <c r="E174"/>
  <c r="E187"/>
  <c r="E192"/>
  <c r="E198"/>
  <c r="E203"/>
  <c r="E219"/>
  <c r="E225"/>
  <c r="E230"/>
  <c r="E238"/>
  <c r="E253"/>
  <c r="E259"/>
  <c r="E273"/>
  <c r="E283"/>
  <c r="E303" s="1"/>
  <c r="G241"/>
  <c r="G17"/>
  <c r="G18"/>
  <c r="E299"/>
  <c r="G26"/>
  <c r="F298" l="1"/>
  <c r="G290"/>
  <c r="G207" l="1"/>
  <c r="G215"/>
  <c r="G216"/>
  <c r="G218"/>
  <c r="G221"/>
  <c r="G222"/>
  <c r="G227"/>
  <c r="G228"/>
  <c r="G229"/>
  <c r="G233"/>
  <c r="G234"/>
  <c r="G237"/>
  <c r="G242"/>
  <c r="G246"/>
  <c r="G249"/>
  <c r="G250"/>
  <c r="G252"/>
  <c r="G255"/>
  <c r="G256"/>
  <c r="G258"/>
  <c r="G262"/>
  <c r="G263"/>
  <c r="G266"/>
  <c r="G269"/>
  <c r="G270"/>
  <c r="G272"/>
  <c r="G206"/>
  <c r="G213" s="1"/>
  <c r="G15"/>
  <c r="G16"/>
  <c r="G21"/>
  <c r="G22"/>
  <c r="G23"/>
  <c r="G27"/>
  <c r="G28"/>
  <c r="G29"/>
  <c r="G30"/>
  <c r="G31"/>
  <c r="G32"/>
  <c r="G33"/>
  <c r="G34"/>
  <c r="G37"/>
  <c r="G38"/>
  <c r="G39"/>
  <c r="G40"/>
  <c r="G41"/>
  <c r="G42"/>
  <c r="G43"/>
  <c r="G44"/>
  <c r="G45"/>
  <c r="G46"/>
  <c r="G47"/>
  <c r="G48"/>
  <c r="G51"/>
  <c r="G52"/>
  <c r="G53"/>
  <c r="G56"/>
  <c r="G57"/>
  <c r="G58"/>
  <c r="G59"/>
  <c r="G60"/>
  <c r="G61"/>
  <c r="G62"/>
  <c r="G65"/>
  <c r="G66"/>
  <c r="G67"/>
  <c r="G68"/>
  <c r="G69"/>
  <c r="G70"/>
  <c r="G71"/>
  <c r="G74"/>
  <c r="G75"/>
  <c r="G76"/>
  <c r="G77"/>
  <c r="G80"/>
  <c r="G81"/>
  <c r="G82"/>
  <c r="G83"/>
  <c r="G86"/>
  <c r="G87"/>
  <c r="G88"/>
  <c r="G91"/>
  <c r="G92"/>
  <c r="G93"/>
  <c r="G94"/>
  <c r="G97"/>
  <c r="G98"/>
  <c r="G99"/>
  <c r="G100"/>
  <c r="G103"/>
  <c r="G104"/>
  <c r="G105"/>
  <c r="G108"/>
  <c r="G109"/>
  <c r="G110"/>
  <c r="G111"/>
  <c r="G114"/>
  <c r="G115"/>
  <c r="G116"/>
  <c r="G117"/>
  <c r="G120"/>
  <c r="G121"/>
  <c r="G122"/>
  <c r="G123"/>
  <c r="G126"/>
  <c r="G127"/>
  <c r="G128"/>
  <c r="G131"/>
  <c r="G132"/>
  <c r="G133"/>
  <c r="G134"/>
  <c r="G137"/>
  <c r="G138"/>
  <c r="G139"/>
  <c r="G142"/>
  <c r="G143"/>
  <c r="G144"/>
  <c r="G145"/>
  <c r="G146"/>
  <c r="G149"/>
  <c r="G150"/>
  <c r="G151"/>
  <c r="G154"/>
  <c r="G155"/>
  <c r="G156"/>
  <c r="G159"/>
  <c r="G160"/>
  <c r="G161"/>
  <c r="G164"/>
  <c r="G165"/>
  <c r="G166"/>
  <c r="G167"/>
  <c r="G168"/>
  <c r="G171"/>
  <c r="G172"/>
  <c r="G173"/>
  <c r="G176"/>
  <c r="G177"/>
  <c r="G178"/>
  <c r="G179"/>
  <c r="G182"/>
  <c r="G183"/>
  <c r="G184"/>
  <c r="G185"/>
  <c r="G186"/>
  <c r="G189"/>
  <c r="G190"/>
  <c r="G191"/>
  <c r="G194"/>
  <c r="G195"/>
  <c r="G196"/>
  <c r="G197"/>
  <c r="G200"/>
  <c r="G201"/>
  <c r="G202"/>
  <c r="G275"/>
  <c r="G276"/>
  <c r="G278"/>
  <c r="G279"/>
  <c r="G280"/>
  <c r="G281"/>
  <c r="G282"/>
  <c r="G285"/>
  <c r="G286"/>
  <c r="G287"/>
  <c r="G288"/>
  <c r="G289"/>
  <c r="G291"/>
  <c r="G292"/>
  <c r="G293"/>
  <c r="G294"/>
  <c r="G295"/>
  <c r="G296"/>
  <c r="E180"/>
  <c r="E298" s="1"/>
  <c r="G267" l="1"/>
  <c r="G247"/>
  <c r="G19"/>
  <c r="G299" s="1"/>
  <c r="G283"/>
  <c r="G192"/>
  <c r="G174"/>
  <c r="G162"/>
  <c r="G152"/>
  <c r="G140"/>
  <c r="G135"/>
  <c r="G106"/>
  <c r="G101"/>
  <c r="G95"/>
  <c r="G72"/>
  <c r="G54"/>
  <c r="G49"/>
  <c r="G35"/>
  <c r="G301"/>
  <c r="G297"/>
  <c r="G203"/>
  <c r="G198"/>
  <c r="G187"/>
  <c r="G180"/>
  <c r="G169"/>
  <c r="G157"/>
  <c r="G147"/>
  <c r="G129"/>
  <c r="G124"/>
  <c r="G118"/>
  <c r="G112"/>
  <c r="G89"/>
  <c r="G84"/>
  <c r="G78"/>
  <c r="G63"/>
  <c r="G24"/>
  <c r="G302"/>
  <c r="G300"/>
  <c r="G219"/>
  <c r="G225"/>
  <c r="G230"/>
  <c r="G238"/>
  <c r="G253"/>
  <c r="G259"/>
  <c r="G273"/>
  <c r="G303" l="1"/>
  <c r="G298"/>
</calcChain>
</file>

<file path=xl/sharedStrings.xml><?xml version="1.0" encoding="utf-8"?>
<sst xmlns="http://schemas.openxmlformats.org/spreadsheetml/2006/main" count="309" uniqueCount="257">
  <si>
    <t>ale Instituţiei Medico-Sanitară Publică Centrul de Sănătate  Rezina</t>
  </si>
  <si>
    <t>Codul categoriei funcției</t>
  </si>
  <si>
    <t>Numărul de unităţi calculate conform normativelor (1,0; 0,75; 0,5;0,25.)</t>
  </si>
  <si>
    <t>Numărul de unităţi aprobate în statele de personal</t>
  </si>
  <si>
    <t>Numărul de unităţi introduse suplimentar normativelor și argumentat</t>
  </si>
  <si>
    <t>Total:</t>
  </si>
  <si>
    <t>Şef al secţiei medicină de familie cu 50% efort med. fam.</t>
  </si>
  <si>
    <t>Medic de familie (13828:1500=9,22)</t>
  </si>
  <si>
    <t>Medici</t>
  </si>
  <si>
    <t xml:space="preserve">Medic  pediatru </t>
  </si>
  <si>
    <t>Medic imagist-sonografist</t>
  </si>
  <si>
    <t>Medic endoscopist</t>
  </si>
  <si>
    <t>Personal medical mediu</t>
  </si>
  <si>
    <t>A/m in cabinetul de examinari profilactice</t>
  </si>
  <si>
    <t>Asistent medical în cabinetul de imunizări</t>
  </si>
  <si>
    <t xml:space="preserve">Asistent medical în cab. de proceduri </t>
  </si>
  <si>
    <t>A/m în cabinetul diagnostic funcţional</t>
  </si>
  <si>
    <t>Asistent medical în  staționarul de zi</t>
  </si>
  <si>
    <t>A/m  tonometria ochiului</t>
  </si>
  <si>
    <t>A/m endoscopie</t>
  </si>
  <si>
    <t>A/m fizioproceduri (31200:15000=2,0)</t>
  </si>
  <si>
    <t>Tehnician radiolog</t>
  </si>
  <si>
    <t>Laborator</t>
  </si>
  <si>
    <t>Medic laborant</t>
  </si>
  <si>
    <t>Infirmieră (4,0 unităţi :4,0=1,0 )</t>
  </si>
  <si>
    <t>Centrul comunitar de sănătate mintală</t>
  </si>
  <si>
    <t>Medic psihiatru</t>
  </si>
  <si>
    <t>Psihopedagog</t>
  </si>
  <si>
    <t xml:space="preserve">Psiholog </t>
  </si>
  <si>
    <t>A/medicală</t>
  </si>
  <si>
    <t>Asistent social</t>
  </si>
  <si>
    <t>Infirmieră</t>
  </si>
  <si>
    <t>Centrul de Sănătate Prietenoase a  Tinerilor</t>
  </si>
  <si>
    <t>Coordonator CSPT psiholog</t>
  </si>
  <si>
    <t>Medic obstetrician- ginecolog</t>
  </si>
  <si>
    <t>Medic dermato- vinerolog</t>
  </si>
  <si>
    <t>Medic pediatru</t>
  </si>
  <si>
    <t>Psiholog</t>
  </si>
  <si>
    <t>Asistent medical</t>
  </si>
  <si>
    <t xml:space="preserve">                                                      Total:         </t>
  </si>
  <si>
    <t>Personal medical inferior</t>
  </si>
  <si>
    <t>Infirmieră (9,0:5,0 = 1,8)</t>
  </si>
  <si>
    <t>Îngrijitor a încăperii de serviciu (1045:350 (teracot) =2,9</t>
  </si>
  <si>
    <t>Îngrijitor a încăperii de serviciu (1045:425 (linolium) =2,45</t>
  </si>
  <si>
    <t>Medic de familie (710:1500=0,48)</t>
  </si>
  <si>
    <t>Infirmieră (235:250(lemn)=0,9)</t>
  </si>
  <si>
    <t>Medic de familie (272:1500=0,19)</t>
  </si>
  <si>
    <t xml:space="preserve">A/medical de familie (25% as.m.com.)                </t>
  </si>
  <si>
    <t>Infirmieră(90m2 :250(lemn)=0,39)</t>
  </si>
  <si>
    <t>Infirmieră (210:425(linoleum)=0,49)</t>
  </si>
  <si>
    <t xml:space="preserve">                      Total:</t>
  </si>
  <si>
    <t>Infirmieră (85:250(lemn)=0,34</t>
  </si>
  <si>
    <t>Infirmieră (105:250(lemn)=0,42)</t>
  </si>
  <si>
    <t>Infirmieră (115:250(lemn)=0,46)</t>
  </si>
  <si>
    <t>Infirmieră  (310m2:350(teracota)=0,88)</t>
  </si>
  <si>
    <t xml:space="preserve">A/medical de familie (25% as.m.com.)    </t>
  </si>
  <si>
    <t>Infirmieră (86:250(lemn)=0,34)</t>
  </si>
  <si>
    <t>Infirmieră (125: 250(lemn)=0,5)</t>
  </si>
  <si>
    <t>Infirmiera (98 : 250(lemn)=0,39)</t>
  </si>
  <si>
    <t>A medical perinatologie</t>
  </si>
  <si>
    <t>Infirmieră (295:350(teracota)=0,84)</t>
  </si>
  <si>
    <t>Infirmieră (120 : 250(lemn)=0,48)</t>
  </si>
  <si>
    <t>Infirmieră (185 : 350(len)=0,52)</t>
  </si>
  <si>
    <t>Infirmieră (235 : 250(lemn)=0,9)</t>
  </si>
  <si>
    <t>A/medical perenatologie</t>
  </si>
  <si>
    <t>Infirmieră (240 : 250(lemn)=0,96)</t>
  </si>
  <si>
    <t>Infirmieră (95 : 250(lemn)=0,38)</t>
  </si>
  <si>
    <t>Infirmieră (115 : 250 (lemn)=0,46)</t>
  </si>
  <si>
    <t>Infirmieră (370 : 425(linoleum)=0,8)</t>
  </si>
  <si>
    <t>Infirmieră (205 : 250(lemn)=0,82)</t>
  </si>
  <si>
    <t>Infirmieră (110 : 250(lemn)=0,44)</t>
  </si>
  <si>
    <t>Personal administrativ-gospodăresc</t>
  </si>
  <si>
    <t>Casier</t>
  </si>
  <si>
    <t>Alte categorii de personal administrativ-gospodăresc</t>
  </si>
  <si>
    <t>Şef de depozit</t>
  </si>
  <si>
    <t>Lemnar</t>
  </si>
  <si>
    <t>Conducator auto pentru fiecare automobil</t>
  </si>
  <si>
    <t>TOTAL:</t>
  </si>
  <si>
    <t xml:space="preserve">  - medici</t>
  </si>
  <si>
    <t xml:space="preserve">  - personal medical inferior</t>
  </si>
  <si>
    <t xml:space="preserve">  - alt personal</t>
  </si>
  <si>
    <t>OMF CUIZĂUCA-1187 populaţia</t>
  </si>
  <si>
    <t>A/m de familie (1187:750=1,59)</t>
  </si>
  <si>
    <t>A/medical comunitar (1187:2000=0,60)</t>
  </si>
  <si>
    <t>Medic de familie (1187:1500=0,80)</t>
  </si>
  <si>
    <t>OMF PĂPĂUŢI – 1246 populaţia</t>
  </si>
  <si>
    <t>A/medical comunitar(1246:2000=0,63)</t>
  </si>
  <si>
    <t>A/medical de familie  (1246:750=1,67)</t>
  </si>
  <si>
    <t>Medic de familie (1246:1500=0,83)</t>
  </si>
  <si>
    <t xml:space="preserve">A/medical de familie (710:750=0,95)                </t>
  </si>
  <si>
    <t xml:space="preserve">A/medical comunitar (710:2000=0,36)                </t>
  </si>
  <si>
    <t>OS BUCIUŞCA -190 populaţia</t>
  </si>
  <si>
    <t xml:space="preserve">A/medical de familie (190:750=0,26)                </t>
  </si>
  <si>
    <t>Medic de familie (190:1500=0,13)</t>
  </si>
  <si>
    <t xml:space="preserve">A/medical comunitar (190:2000 =0,1)                </t>
  </si>
  <si>
    <t>OS SAHARNA VECHE – 272 populaţia</t>
  </si>
  <si>
    <t xml:space="preserve">OMF SAHARNA NOUĂ -710 populaţia </t>
  </si>
  <si>
    <t xml:space="preserve">OMF SOLONCENI – 946 populaţia </t>
  </si>
  <si>
    <t>Medic de familie(946:1500=0,63)</t>
  </si>
  <si>
    <t>A/medical de familie (946 :750=1,27)</t>
  </si>
  <si>
    <t xml:space="preserve">A/medical comunitar (946:2000 =0,48)                </t>
  </si>
  <si>
    <t>OS TARASOVA – 437 populaţia</t>
  </si>
  <si>
    <t>Medic de familie(437:1500=0,30)</t>
  </si>
  <si>
    <t>OMF ŢAREUCA - 1285 populaţia</t>
  </si>
  <si>
    <t>Medic de familie (1285:1500=0,86)</t>
  </si>
  <si>
    <t>OMF SÎRCOVA – 1473 populaţia</t>
  </si>
  <si>
    <t>Medic de familie (1473:1500=0,99)</t>
  </si>
  <si>
    <t xml:space="preserve">A/medical de familie  (1473:750=1,97) </t>
  </si>
  <si>
    <t xml:space="preserve">A/medical comunitar (1473:2000=0,74)                </t>
  </si>
  <si>
    <t xml:space="preserve">OS PISCĂREŞTI – 391 populaţia </t>
  </si>
  <si>
    <t>Medic de familie (391:1500=0,26)</t>
  </si>
  <si>
    <t>Medic de familie (453:1500=0,31)</t>
  </si>
  <si>
    <t>OS Lipceni - 453 populaţia</t>
  </si>
  <si>
    <t>OS COGÎLNICENI – 441 populaţia</t>
  </si>
  <si>
    <t>Medic de familie (441:1500=0,30)</t>
  </si>
  <si>
    <t>OMF OTAC – 478 populaţia</t>
  </si>
  <si>
    <t>Medic de familie (478:1500=0,32)</t>
  </si>
  <si>
    <t>OS MINCENI – 438 populaţia</t>
  </si>
  <si>
    <t>Medic de familie (438:1500=0,30)</t>
  </si>
  <si>
    <t>OMF GHIDULENI – 618 populaţia</t>
  </si>
  <si>
    <t>Medic de familie (618:1500=0,42)</t>
  </si>
  <si>
    <t>A/m de familie (618:750=0,83)</t>
  </si>
  <si>
    <t>A/medical comunitar (618: 2000=0,31)</t>
  </si>
  <si>
    <t>OS ROŞCANA – 193 populaţia</t>
  </si>
  <si>
    <t>Medic de familie (193:1500=0,13)</t>
  </si>
  <si>
    <t>A/m de familie (193:750=0,26)</t>
  </si>
  <si>
    <t>OMF BUŞĂUCA – 898 populaţia</t>
  </si>
  <si>
    <t>Medic de familie (898 :1500=0,60)</t>
  </si>
  <si>
    <t>A/m de familie (898 : 750=1,20)</t>
  </si>
  <si>
    <t>A/medical comunitar (898 : 2000=0,45)</t>
  </si>
  <si>
    <t>OMF LALOVA – 801 populaţia</t>
  </si>
  <si>
    <t>Medic de familie (801 :1500=0,55)</t>
  </si>
  <si>
    <t>A/m de familie  (801:750=1,07)</t>
  </si>
  <si>
    <t>A/medical comunitar (801 : 2000=0,40)</t>
  </si>
  <si>
    <t>OS ŢÎPOVA – 234 populaţia</t>
  </si>
  <si>
    <t>Medic de familie (234:1500=0,16)</t>
  </si>
  <si>
    <t>A/m de familie (234:750=0,32)</t>
  </si>
  <si>
    <t>OMF HORODIŞTE  - 673 populaţia</t>
  </si>
  <si>
    <t>Medic de familie (673 :1500=0,45)</t>
  </si>
  <si>
    <t>A/medical comunitar (673 : 500=0,34)</t>
  </si>
  <si>
    <t>A/medical de familie  (673 : 750=0,90)</t>
  </si>
  <si>
    <t>OS Sl.HORODIŞTE – 394 populaţia</t>
  </si>
  <si>
    <t>Medic de familie (394 :1500=0,27)</t>
  </si>
  <si>
    <t>Secţia medicină de familie</t>
  </si>
  <si>
    <t>Specialist principal în asistență medicală a mamei și copilului</t>
  </si>
  <si>
    <t>Medic obstetrician- ginecolog în cab. de sănătate a reproducerii</t>
  </si>
  <si>
    <t xml:space="preserve"> </t>
  </si>
  <si>
    <t>A/m de familie (13828:750=18,44)</t>
  </si>
  <si>
    <t>Medic imagist renghenolog (28942:60000=0,49)</t>
  </si>
  <si>
    <t>Numărul de funcţii calculate în conformitate cu normativele, pe categorii de personal</t>
  </si>
  <si>
    <t>Statistician medical(1,0 x 2,5:1,0=2,5)</t>
  </si>
  <si>
    <t>A/m fizioterapeută (6307:15000=0,42)</t>
  </si>
  <si>
    <t>A/m superior</t>
  </si>
  <si>
    <t>OMF ŢAHNĂUŢI  - 1283 populaţia</t>
  </si>
  <si>
    <t>A/medical de familie(1283:750 =1,81)</t>
  </si>
  <si>
    <t xml:space="preserve">A/medical comunitar (1283:2000=0,68)                </t>
  </si>
  <si>
    <t>Medic de familie (1283:1500=0,86)</t>
  </si>
  <si>
    <t>A/medical de familie (1285:750=1,71)</t>
  </si>
  <si>
    <t xml:space="preserve">A/medical de comunitar (1285:2000=0,64)                </t>
  </si>
  <si>
    <t>Farmacist –diriginte(16:25=0,64)</t>
  </si>
  <si>
    <t xml:space="preserve">Medic al cab. Diagnostic funcţional </t>
  </si>
  <si>
    <t xml:space="preserve">Felcer laborant </t>
  </si>
  <si>
    <t>crt.</t>
  </si>
  <si>
    <t>Nr.</t>
  </si>
  <si>
    <t>Șef adjunct CS pe probleme medicale</t>
  </si>
  <si>
    <t>Șef serviciu economico-financiar</t>
  </si>
  <si>
    <t>112076.03</t>
  </si>
  <si>
    <t>Contabil șef</t>
  </si>
  <si>
    <t>Contabil pe medicamente</t>
  </si>
  <si>
    <t>Şef Centru de Sănătate</t>
  </si>
  <si>
    <t>Felcer laborant (  170223 investigații)</t>
  </si>
  <si>
    <t>Medic de familie (1123 : 1500=0,75)</t>
  </si>
  <si>
    <t>A/medical de familie (1123 : 750=1,50)</t>
  </si>
  <si>
    <t>Medic de familie (726 : 1500=0,48)</t>
  </si>
  <si>
    <t>A/medical de familie (726 : 0,97)</t>
  </si>
  <si>
    <t>Medic de familie (737 : 1500=0,49)</t>
  </si>
  <si>
    <t>A/medical de familie (737 : 750=0,98)</t>
  </si>
  <si>
    <t>Medic de familie (486 : 1500 = 0,32)</t>
  </si>
  <si>
    <t>Medic de familie (1990 : 1500=1,33)</t>
  </si>
  <si>
    <t>A/medical de familie (1990 : 750= 2,65)</t>
  </si>
  <si>
    <t xml:space="preserve">Medic de familie (2007 : 1500=1,34) </t>
  </si>
  <si>
    <t>A/medical de familie (2007 : 750= 2,68)</t>
  </si>
  <si>
    <t>Medic de familie (1827 : 1500=1,22)</t>
  </si>
  <si>
    <t>A/medical de familie  (1827 : 750=2,44)</t>
  </si>
  <si>
    <t>Medic de familie (688 : 1500=0,46)</t>
  </si>
  <si>
    <t xml:space="preserve">A/medical de familie (688 : 750=0,92) </t>
  </si>
  <si>
    <t>Medic de familie (2495 : 1500 = 1,66)</t>
  </si>
  <si>
    <t>A/medical de familie (2495 : 750 =3,33)</t>
  </si>
  <si>
    <t>Medic de familie (1850 : 1500=1,23)</t>
  </si>
  <si>
    <t>A/medical de familie (1850 : 750= 2,47)</t>
  </si>
  <si>
    <t>Soră econoamă</t>
  </si>
  <si>
    <t>222102.06</t>
  </si>
  <si>
    <t>Operator sala de cazane</t>
  </si>
  <si>
    <t>Lăcătuș electrician la repararea utilajelor electrice</t>
  </si>
  <si>
    <t>Administrator local SIA AMP</t>
  </si>
  <si>
    <t>Inginer electronist p/t deservirea tehnicii de calcul</t>
  </si>
  <si>
    <t>Lăcătuş instalator tehnico sanitar</t>
  </si>
  <si>
    <t>Jurist (12,1 mln :25,0 =0,48)</t>
  </si>
  <si>
    <t>Specialist în protecţia civilă</t>
  </si>
  <si>
    <t>221201.04</t>
  </si>
  <si>
    <t>OS TRIFEȘTI - 726 populația</t>
  </si>
  <si>
    <t>OMF GORDINEȘTI - 737 populația</t>
  </si>
  <si>
    <t>OS PERENI - 486 populația</t>
  </si>
  <si>
    <t>OS MEȘENI - 688 populația</t>
  </si>
  <si>
    <t>OMF ECHIMĂUȚI - 1850 populația</t>
  </si>
  <si>
    <t xml:space="preserve">  - personal de conducere</t>
  </si>
  <si>
    <t xml:space="preserve">  - personal medical mediu</t>
  </si>
  <si>
    <t>PERSONALUL DE CONDUCERE</t>
  </si>
  <si>
    <t>OMF PECIȘTEA - 1827</t>
  </si>
  <si>
    <t>A/m de familie în îngrijiri perinatale</t>
  </si>
  <si>
    <t>A/m comunitar (1123 : 2000= 0,56)</t>
  </si>
  <si>
    <r>
      <t>Infirmieră (427 m</t>
    </r>
    <r>
      <rPr>
        <sz val="12"/>
        <color theme="1"/>
        <rFont val="Calibri"/>
        <family val="2"/>
        <charset val="204"/>
      </rPr>
      <t>² linoleum : 425m² = 1,0)</t>
    </r>
  </si>
  <si>
    <t>A/m de fizioterapie (6000:15000=0,40)</t>
  </si>
  <si>
    <t>A/medical comunitar (726:2000=0,36)</t>
  </si>
  <si>
    <t>A/medical comunitar (737:2000=0,36)</t>
  </si>
  <si>
    <t xml:space="preserve">A/medical de familie (25% as.m.com.)  </t>
  </si>
  <si>
    <t>A/ medical comunitar (2007 : 2000= 1,0)</t>
  </si>
  <si>
    <t>Felcer laborant</t>
  </si>
  <si>
    <t>A/m de fizioterapie (15993:15000=1,07)</t>
  </si>
  <si>
    <r>
      <t>Infirmieră (345m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 linoleum : 425m</t>
    </r>
    <r>
      <rPr>
        <sz val="12"/>
        <color theme="1"/>
        <rFont val="Calibri"/>
        <family val="2"/>
        <charset val="204"/>
      </rPr>
      <t>²=0,81)</t>
    </r>
  </si>
  <si>
    <t>A/medical comunitar (1827: 2000= 0,91)</t>
  </si>
  <si>
    <r>
      <t>Infirmieră (184,21m</t>
    </r>
    <r>
      <rPr>
        <sz val="12"/>
        <color theme="1"/>
        <rFont val="Calibri"/>
        <family val="2"/>
        <charset val="204"/>
      </rPr>
      <t>² linolium : 425m² =0,43)</t>
    </r>
  </si>
  <si>
    <t>A/medical comunitar ( 688: 2000=0,34)</t>
  </si>
  <si>
    <r>
      <t>Infirmieră (120m</t>
    </r>
    <r>
      <rPr>
        <sz val="12"/>
        <color theme="1"/>
        <rFont val="Calibri"/>
        <family val="2"/>
        <charset val="204"/>
      </rPr>
      <t>² linolium : 425m²=0,28)</t>
    </r>
  </si>
  <si>
    <t>A/medical comunitar (2495:2000=1,25)</t>
  </si>
  <si>
    <r>
      <t>Infirmieră (154m</t>
    </r>
    <r>
      <rPr>
        <sz val="12"/>
        <color theme="1"/>
        <rFont val="Calibri"/>
        <family val="2"/>
        <charset val="204"/>
      </rPr>
      <t xml:space="preserve">² linolium </t>
    </r>
    <r>
      <rPr>
        <sz val="12"/>
        <color theme="1"/>
        <rFont val="Times New Roman"/>
        <family val="1"/>
        <charset val="204"/>
      </rPr>
      <t>: 425m</t>
    </r>
    <r>
      <rPr>
        <sz val="12"/>
        <color theme="1"/>
        <rFont val="Calibri"/>
        <family val="2"/>
        <charset val="204"/>
      </rPr>
      <t>²=0,36)</t>
    </r>
  </si>
  <si>
    <t>A/medical comunitar (1850:2000=0,92)</t>
  </si>
  <si>
    <r>
      <t>Infirmieră (166m</t>
    </r>
    <r>
      <rPr>
        <sz val="12"/>
        <color theme="1"/>
        <rFont val="Calibri"/>
        <family val="2"/>
        <charset val="204"/>
      </rPr>
      <t>² linolium : 425m²=0,39)</t>
    </r>
  </si>
  <si>
    <t>A/medical comunitar (1990:2000=0,99)</t>
  </si>
  <si>
    <t>Muncitor la îngrij. complexă și repararea clădirilor</t>
  </si>
  <si>
    <t>Arhivar (195:500=0,39)</t>
  </si>
  <si>
    <t>Specialist securitatea şi sănătatea în muncă( 195:500=0,39)</t>
  </si>
  <si>
    <t>Secretar ( 195:200 =0,97)</t>
  </si>
  <si>
    <t xml:space="preserve">Inspector serviciul personal (195:200= 0,97) </t>
  </si>
  <si>
    <t xml:space="preserve">Economist (195:200= 0,97) </t>
  </si>
  <si>
    <t>Contabil pe salariu (195:400=0,49)</t>
  </si>
  <si>
    <t>Contabil pe materiale (30:50 = 0,6)</t>
  </si>
  <si>
    <t xml:space="preserve">Asistent medical (în registratură) </t>
  </si>
  <si>
    <t>Contabil pe finanțe (12,1 mln : 25,0 mln=0,48)</t>
  </si>
  <si>
    <t>Infirmieră (98m2 :250(lemn)=0,39)</t>
  </si>
  <si>
    <t>Registrator medical</t>
  </si>
  <si>
    <t>Medic statician(31:15=2,06)</t>
  </si>
  <si>
    <t>OMF IGNĂȚEI - 2007 populația</t>
  </si>
  <si>
    <t>OMF MATEUȚI - 1990 populația</t>
  </si>
  <si>
    <t>OMF PRIPICENI - 1123 populația</t>
  </si>
  <si>
    <t>OMF CINȘEUȚI - 2495 populația</t>
  </si>
  <si>
    <t>CS CINȘEUȚI</t>
  </si>
  <si>
    <t>CS IGNĂȚEI</t>
  </si>
  <si>
    <t>CS MATEUȚI</t>
  </si>
  <si>
    <t>CS PRIPICENI</t>
  </si>
  <si>
    <t xml:space="preserve">                                                                                                       </t>
  </si>
  <si>
    <t xml:space="preserve">                                                                                              </t>
  </si>
  <si>
    <t>Secretarul Consiliului raional                                       Gobjilă Vasile</t>
  </si>
  <si>
    <t xml:space="preserve">                                                        STATELE  DE  FUNCŢIUNI</t>
  </si>
  <si>
    <t>începînd din 01.04.2017</t>
  </si>
  <si>
    <t xml:space="preserve">                                                                                      Anexa nr. 2 la decizia nr. 2/6</t>
  </si>
  <si>
    <t xml:space="preserve">                                                                                             din 10 martie 2017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</si>
</sst>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/>
    <xf numFmtId="0" fontId="6" fillId="0" borderId="0" xfId="0" applyFont="1"/>
    <xf numFmtId="0" fontId="0" fillId="0" borderId="0" xfId="0" applyNumberFormat="1"/>
    <xf numFmtId="0" fontId="6" fillId="0" borderId="0" xfId="0" applyNumberFormat="1" applyFont="1"/>
    <xf numFmtId="0" fontId="8" fillId="0" borderId="0" xfId="0" applyNumberFormat="1" applyFont="1" applyAlignment="1">
      <alignment horizontal="left"/>
    </xf>
    <xf numFmtId="0" fontId="8" fillId="0" borderId="0" xfId="0" applyNumberFormat="1" applyFont="1"/>
    <xf numFmtId="0" fontId="0" fillId="0" borderId="0" xfId="0" applyFill="1"/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3" fillId="0" borderId="2" xfId="0" applyNumberFormat="1" applyFont="1" applyFill="1" applyBorder="1" applyAlignment="1">
      <alignment horizontal="right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right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3" xfId="0" applyNumberFormat="1" applyFont="1" applyFill="1" applyBorder="1" applyAlignment="1">
      <alignment horizontal="center" vertical="top" wrapTex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0"/>
  <sheetViews>
    <sheetView tabSelected="1" workbookViewId="0">
      <selection activeCell="B3" sqref="B3:G3"/>
    </sheetView>
  </sheetViews>
  <sheetFormatPr defaultRowHeight="15"/>
  <cols>
    <col min="1" max="1" width="4" customWidth="1"/>
    <col min="2" max="2" width="5.140625" customWidth="1"/>
    <col min="3" max="3" width="10.85546875" customWidth="1"/>
    <col min="4" max="4" width="46.28515625" customWidth="1"/>
    <col min="5" max="5" width="13.140625" style="3" customWidth="1"/>
    <col min="6" max="7" width="11.85546875" style="3" customWidth="1"/>
  </cols>
  <sheetData>
    <row r="1" spans="1:11" ht="18">
      <c r="B1" s="68"/>
      <c r="C1" s="68"/>
      <c r="D1" s="68"/>
      <c r="E1" s="68"/>
      <c r="F1" s="68"/>
      <c r="G1" s="68"/>
    </row>
    <row r="2" spans="1:11" ht="18">
      <c r="B2" s="68"/>
      <c r="C2" s="68"/>
      <c r="D2" s="68"/>
      <c r="E2" s="68"/>
      <c r="F2" s="68"/>
      <c r="G2" s="68"/>
    </row>
    <row r="3" spans="1:11" ht="18.75">
      <c r="B3" s="69" t="s">
        <v>255</v>
      </c>
      <c r="C3" s="69"/>
      <c r="D3" s="69"/>
      <c r="E3" s="69"/>
      <c r="F3" s="69"/>
      <c r="G3" s="69"/>
    </row>
    <row r="4" spans="1:11" ht="18.75">
      <c r="B4" s="69" t="s">
        <v>256</v>
      </c>
      <c r="C4" s="69"/>
      <c r="D4" s="69"/>
      <c r="E4" s="69"/>
      <c r="F4" s="69"/>
      <c r="G4" s="69"/>
    </row>
    <row r="5" spans="1:11" ht="18.75">
      <c r="B5" s="69" t="s">
        <v>250</v>
      </c>
      <c r="C5" s="69"/>
      <c r="D5" s="69"/>
      <c r="E5" s="69"/>
      <c r="F5" s="69"/>
      <c r="G5" s="69"/>
    </row>
    <row r="6" spans="1:11" ht="18.75">
      <c r="B6" s="67" t="s">
        <v>251</v>
      </c>
      <c r="C6" s="67"/>
      <c r="D6" s="67"/>
      <c r="E6" s="67"/>
      <c r="F6" s="67"/>
      <c r="G6" s="67"/>
    </row>
    <row r="7" spans="1:11">
      <c r="B7" s="74" t="s">
        <v>253</v>
      </c>
      <c r="C7" s="74"/>
      <c r="D7" s="74"/>
      <c r="E7" s="74"/>
      <c r="F7" s="74"/>
      <c r="G7" s="74"/>
    </row>
    <row r="8" spans="1:11" ht="15.75">
      <c r="B8" s="75" t="s">
        <v>0</v>
      </c>
      <c r="C8" s="75"/>
      <c r="D8" s="75"/>
      <c r="E8" s="75"/>
      <c r="F8" s="75"/>
      <c r="G8" s="75"/>
    </row>
    <row r="9" spans="1:11" ht="15.75">
      <c r="B9" s="76" t="s">
        <v>254</v>
      </c>
      <c r="C9" s="76"/>
      <c r="D9" s="76"/>
      <c r="E9" s="76"/>
      <c r="F9" s="76"/>
      <c r="G9" s="76"/>
    </row>
    <row r="10" spans="1:11" ht="15.6" customHeight="1">
      <c r="B10" s="25"/>
      <c r="C10" s="71" t="s">
        <v>1</v>
      </c>
      <c r="D10" s="25"/>
      <c r="E10" s="77" t="s">
        <v>2</v>
      </c>
      <c r="F10" s="78" t="s">
        <v>3</v>
      </c>
      <c r="G10" s="79" t="s">
        <v>4</v>
      </c>
    </row>
    <row r="11" spans="1:11" ht="31.5">
      <c r="B11" s="29" t="s">
        <v>163</v>
      </c>
      <c r="C11" s="71"/>
      <c r="D11" s="27" t="s">
        <v>149</v>
      </c>
      <c r="E11" s="77"/>
      <c r="F11" s="78"/>
      <c r="G11" s="80"/>
    </row>
    <row r="12" spans="1:11" ht="35.450000000000003" customHeight="1">
      <c r="B12" s="28" t="s">
        <v>162</v>
      </c>
      <c r="C12" s="71"/>
      <c r="D12" s="26"/>
      <c r="E12" s="77"/>
      <c r="F12" s="78"/>
      <c r="G12" s="81"/>
      <c r="J12" s="7"/>
      <c r="K12" s="7"/>
    </row>
    <row r="13" spans="1:11">
      <c r="B13" s="30">
        <v>1</v>
      </c>
      <c r="C13" s="9"/>
      <c r="D13" s="9">
        <v>2</v>
      </c>
      <c r="E13" s="10">
        <v>3</v>
      </c>
      <c r="F13" s="10">
        <v>4</v>
      </c>
      <c r="G13" s="10">
        <v>5</v>
      </c>
      <c r="J13" s="7"/>
      <c r="K13" s="7"/>
    </row>
    <row r="14" spans="1:11" ht="15.75">
      <c r="B14" s="15"/>
      <c r="C14" s="15"/>
      <c r="D14" s="11" t="s">
        <v>207</v>
      </c>
      <c r="E14" s="12"/>
      <c r="F14" s="12"/>
      <c r="G14" s="12"/>
      <c r="J14" s="7"/>
      <c r="K14" s="7"/>
    </row>
    <row r="15" spans="1:11" ht="15.75">
      <c r="A15" s="3"/>
      <c r="B15" s="15">
        <v>1</v>
      </c>
      <c r="C15" s="8">
        <v>112076</v>
      </c>
      <c r="D15" s="18" t="s">
        <v>169</v>
      </c>
      <c r="E15" s="22">
        <v>1</v>
      </c>
      <c r="F15" s="22">
        <v>1</v>
      </c>
      <c r="G15" s="22">
        <f t="shared" ref="G15:G81" si="0">SUM(F15-E15)</f>
        <v>0</v>
      </c>
      <c r="J15" s="7"/>
      <c r="K15" s="7"/>
    </row>
    <row r="16" spans="1:11" ht="15.75">
      <c r="A16" s="3"/>
      <c r="B16" s="15">
        <v>2</v>
      </c>
      <c r="C16" s="42" t="s">
        <v>166</v>
      </c>
      <c r="D16" s="19" t="s">
        <v>164</v>
      </c>
      <c r="E16" s="22">
        <v>1</v>
      </c>
      <c r="F16" s="22">
        <v>1</v>
      </c>
      <c r="G16" s="22">
        <f t="shared" si="0"/>
        <v>0</v>
      </c>
      <c r="J16" s="7"/>
      <c r="K16" s="7"/>
    </row>
    <row r="17" spans="1:11" ht="15.75">
      <c r="A17" s="3"/>
      <c r="B17" s="45">
        <v>3</v>
      </c>
      <c r="C17" s="8">
        <v>121102</v>
      </c>
      <c r="D17" s="18" t="s">
        <v>167</v>
      </c>
      <c r="E17" s="22">
        <v>1</v>
      </c>
      <c r="F17" s="22">
        <v>1</v>
      </c>
      <c r="G17" s="22">
        <f t="shared" si="0"/>
        <v>0</v>
      </c>
      <c r="J17" s="7"/>
      <c r="K17" s="7"/>
    </row>
    <row r="18" spans="1:11" ht="15.75">
      <c r="A18" s="3"/>
      <c r="B18" s="45">
        <v>4</v>
      </c>
      <c r="C18" s="8">
        <v>121120</v>
      </c>
      <c r="D18" s="18" t="s">
        <v>165</v>
      </c>
      <c r="E18" s="52">
        <v>1</v>
      </c>
      <c r="F18" s="22">
        <v>1</v>
      </c>
      <c r="G18" s="22">
        <f t="shared" si="0"/>
        <v>0</v>
      </c>
      <c r="J18" s="7"/>
      <c r="K18" s="7"/>
    </row>
    <row r="19" spans="1:11" ht="15.75">
      <c r="A19" s="3"/>
      <c r="B19" s="31"/>
      <c r="C19" s="31"/>
      <c r="D19" s="20" t="s">
        <v>5</v>
      </c>
      <c r="E19" s="53">
        <f>SUM(E15:E18)</f>
        <v>4</v>
      </c>
      <c r="F19" s="53">
        <f t="shared" ref="F19:G19" si="1">SUM(F15:F18)</f>
        <v>4</v>
      </c>
      <c r="G19" s="53">
        <f t="shared" si="1"/>
        <v>0</v>
      </c>
      <c r="J19" s="7"/>
      <c r="K19" s="7"/>
    </row>
    <row r="20" spans="1:11" ht="15.75">
      <c r="A20" s="3"/>
      <c r="B20" s="17"/>
      <c r="C20" s="33"/>
      <c r="D20" s="11" t="s">
        <v>143</v>
      </c>
      <c r="E20" s="53"/>
      <c r="F20" s="53"/>
      <c r="G20" s="53"/>
      <c r="J20" s="7"/>
      <c r="K20" s="7"/>
    </row>
    <row r="21" spans="1:11" ht="31.5">
      <c r="A21" s="3"/>
      <c r="B21" s="15">
        <v>1</v>
      </c>
      <c r="C21" s="8">
        <v>134208</v>
      </c>
      <c r="D21" s="18" t="s">
        <v>6</v>
      </c>
      <c r="E21" s="22">
        <v>1</v>
      </c>
      <c r="F21" s="22">
        <v>1</v>
      </c>
      <c r="G21" s="22">
        <f t="shared" si="0"/>
        <v>0</v>
      </c>
      <c r="J21" s="7"/>
      <c r="K21" s="7"/>
    </row>
    <row r="22" spans="1:11" ht="15.75">
      <c r="A22" s="3"/>
      <c r="B22" s="15">
        <v>2</v>
      </c>
      <c r="C22" s="8">
        <v>221104</v>
      </c>
      <c r="D22" s="18" t="s">
        <v>7</v>
      </c>
      <c r="E22" s="22">
        <v>9.25</v>
      </c>
      <c r="F22" s="22">
        <v>9</v>
      </c>
      <c r="G22" s="22">
        <f t="shared" si="0"/>
        <v>-0.25</v>
      </c>
      <c r="J22" s="7"/>
      <c r="K22" s="7"/>
    </row>
    <row r="23" spans="1:11" ht="15.75">
      <c r="A23" s="3"/>
      <c r="B23" s="15">
        <v>3</v>
      </c>
      <c r="C23" s="8">
        <v>222102</v>
      </c>
      <c r="D23" s="18" t="s">
        <v>147</v>
      </c>
      <c r="E23" s="22">
        <v>18.5</v>
      </c>
      <c r="F23" s="22">
        <v>18</v>
      </c>
      <c r="G23" s="22">
        <f t="shared" si="0"/>
        <v>-0.5</v>
      </c>
      <c r="J23" s="7"/>
      <c r="K23" s="7"/>
    </row>
    <row r="24" spans="1:11" ht="15.75">
      <c r="A24" s="3"/>
      <c r="B24" s="23"/>
      <c r="C24" s="31"/>
      <c r="D24" s="20" t="s">
        <v>5</v>
      </c>
      <c r="E24" s="53">
        <f>SUM(E21:E23)</f>
        <v>28.75</v>
      </c>
      <c r="F24" s="53">
        <f t="shared" ref="F24:G24" si="2">SUM(F21:F23)</f>
        <v>28</v>
      </c>
      <c r="G24" s="53">
        <f t="shared" si="2"/>
        <v>-0.75</v>
      </c>
      <c r="J24" s="7"/>
      <c r="K24" s="7"/>
    </row>
    <row r="25" spans="1:11" ht="15.75">
      <c r="A25" s="3"/>
      <c r="B25" s="17"/>
      <c r="C25" s="24"/>
      <c r="D25" s="11" t="s">
        <v>8</v>
      </c>
      <c r="E25" s="53"/>
      <c r="F25" s="53"/>
      <c r="G25" s="22"/>
      <c r="J25" s="7"/>
      <c r="K25" s="7"/>
    </row>
    <row r="26" spans="1:11" ht="31.5">
      <c r="A26" s="3"/>
      <c r="B26" s="44">
        <v>1</v>
      </c>
      <c r="C26" s="42" t="s">
        <v>199</v>
      </c>
      <c r="D26" s="18" t="s">
        <v>144</v>
      </c>
      <c r="E26" s="52">
        <v>0.5</v>
      </c>
      <c r="F26" s="52">
        <v>0.5</v>
      </c>
      <c r="G26" s="52">
        <f t="shared" si="0"/>
        <v>0</v>
      </c>
      <c r="J26" s="7"/>
      <c r="K26" s="7"/>
    </row>
    <row r="27" spans="1:11" ht="15.75">
      <c r="A27" s="3"/>
      <c r="B27" s="15">
        <v>2</v>
      </c>
      <c r="C27" s="8">
        <v>221201</v>
      </c>
      <c r="D27" s="18" t="s">
        <v>9</v>
      </c>
      <c r="E27" s="22">
        <v>1</v>
      </c>
      <c r="F27" s="22">
        <v>1</v>
      </c>
      <c r="G27" s="22">
        <f t="shared" si="0"/>
        <v>0</v>
      </c>
      <c r="J27" s="7"/>
      <c r="K27" s="7"/>
    </row>
    <row r="28" spans="1:11" ht="15.75">
      <c r="A28" s="3"/>
      <c r="B28" s="44">
        <v>3</v>
      </c>
      <c r="C28" s="8">
        <v>221201</v>
      </c>
      <c r="D28" s="18" t="s">
        <v>160</v>
      </c>
      <c r="E28" s="22">
        <v>0.5</v>
      </c>
      <c r="F28" s="22">
        <v>0.5</v>
      </c>
      <c r="G28" s="22">
        <f t="shared" si="0"/>
        <v>0</v>
      </c>
      <c r="J28" s="7"/>
      <c r="K28" s="7"/>
    </row>
    <row r="29" spans="1:11" ht="15.75">
      <c r="A29" s="3"/>
      <c r="B29" s="45">
        <v>4</v>
      </c>
      <c r="C29" s="8">
        <v>221201</v>
      </c>
      <c r="D29" s="18" t="s">
        <v>10</v>
      </c>
      <c r="E29" s="22">
        <v>0.5</v>
      </c>
      <c r="F29" s="22">
        <v>0.5</v>
      </c>
      <c r="G29" s="22">
        <f t="shared" si="0"/>
        <v>0</v>
      </c>
      <c r="J29" s="7"/>
      <c r="K29" s="7"/>
    </row>
    <row r="30" spans="1:11" ht="15.75">
      <c r="A30" s="3"/>
      <c r="B30" s="44">
        <v>5</v>
      </c>
      <c r="C30" s="8">
        <v>221201</v>
      </c>
      <c r="D30" s="18" t="s">
        <v>148</v>
      </c>
      <c r="E30" s="22">
        <v>0.5</v>
      </c>
      <c r="F30" s="22">
        <v>0.5</v>
      </c>
      <c r="G30" s="22">
        <f t="shared" si="0"/>
        <v>0</v>
      </c>
      <c r="J30" s="7"/>
      <c r="K30" s="7"/>
    </row>
    <row r="31" spans="1:11" ht="15.75">
      <c r="A31" s="3"/>
      <c r="B31" s="45">
        <v>6</v>
      </c>
      <c r="C31" s="8">
        <v>221201</v>
      </c>
      <c r="D31" s="18" t="s">
        <v>11</v>
      </c>
      <c r="E31" s="22">
        <v>0.5</v>
      </c>
      <c r="F31" s="22">
        <v>0.5</v>
      </c>
      <c r="G31" s="22">
        <f t="shared" si="0"/>
        <v>0</v>
      </c>
      <c r="J31" s="7"/>
      <c r="K31" s="7"/>
    </row>
    <row r="32" spans="1:11" ht="15.75">
      <c r="A32" s="3"/>
      <c r="B32" s="44">
        <v>7</v>
      </c>
      <c r="C32" s="8">
        <v>134204</v>
      </c>
      <c r="D32" s="18" t="s">
        <v>159</v>
      </c>
      <c r="E32" s="22">
        <v>0.5</v>
      </c>
      <c r="F32" s="22">
        <v>0.5</v>
      </c>
      <c r="G32" s="22">
        <f t="shared" si="0"/>
        <v>0</v>
      </c>
      <c r="J32" s="7"/>
      <c r="K32" s="7"/>
    </row>
    <row r="33" spans="1:11" ht="15.75">
      <c r="A33" s="3"/>
      <c r="B33" s="45">
        <v>8</v>
      </c>
      <c r="C33" s="8">
        <v>226912</v>
      </c>
      <c r="D33" s="18" t="s">
        <v>241</v>
      </c>
      <c r="E33" s="22">
        <v>2</v>
      </c>
      <c r="F33" s="22">
        <v>0.5</v>
      </c>
      <c r="G33" s="22">
        <f t="shared" si="0"/>
        <v>-1.5</v>
      </c>
      <c r="J33" s="7"/>
      <c r="K33" s="7"/>
    </row>
    <row r="34" spans="1:11" ht="31.5">
      <c r="A34" s="3"/>
      <c r="B34" s="44">
        <v>9</v>
      </c>
      <c r="C34" s="8">
        <v>221201</v>
      </c>
      <c r="D34" s="18" t="s">
        <v>145</v>
      </c>
      <c r="E34" s="22">
        <v>1</v>
      </c>
      <c r="F34" s="22">
        <v>1</v>
      </c>
      <c r="G34" s="22">
        <f t="shared" si="0"/>
        <v>0</v>
      </c>
      <c r="J34" s="7"/>
      <c r="K34" s="7"/>
    </row>
    <row r="35" spans="1:11" ht="15.75">
      <c r="A35" s="3"/>
      <c r="B35" s="31"/>
      <c r="C35" s="31"/>
      <c r="D35" s="20" t="s">
        <v>5</v>
      </c>
      <c r="E35" s="53">
        <f>SUM(E26:E34)</f>
        <v>7</v>
      </c>
      <c r="F35" s="53">
        <f t="shared" ref="F35:G35" si="3">SUM(F26:F34)</f>
        <v>5.5</v>
      </c>
      <c r="G35" s="53">
        <f t="shared" si="3"/>
        <v>-1.5</v>
      </c>
      <c r="J35" s="7"/>
      <c r="K35" s="7"/>
    </row>
    <row r="36" spans="1:11" ht="15.75">
      <c r="A36" s="3"/>
      <c r="B36" s="17"/>
      <c r="C36" s="24"/>
      <c r="D36" s="11" t="s">
        <v>12</v>
      </c>
      <c r="E36" s="53"/>
      <c r="F36" s="53"/>
      <c r="G36" s="22"/>
      <c r="J36" s="7"/>
      <c r="K36" s="7"/>
    </row>
    <row r="37" spans="1:11" ht="15.75">
      <c r="A37" s="3"/>
      <c r="B37" s="15">
        <v>1</v>
      </c>
      <c r="C37" s="40" t="s">
        <v>191</v>
      </c>
      <c r="D37" s="18" t="s">
        <v>152</v>
      </c>
      <c r="E37" s="22">
        <v>1</v>
      </c>
      <c r="F37" s="22">
        <v>1</v>
      </c>
      <c r="G37" s="22">
        <f t="shared" si="0"/>
        <v>0</v>
      </c>
      <c r="J37" s="7"/>
      <c r="K37" s="7"/>
    </row>
    <row r="38" spans="1:11" ht="15.75">
      <c r="A38" s="3"/>
      <c r="B38" s="37">
        <v>2</v>
      </c>
      <c r="C38" s="8">
        <v>322101</v>
      </c>
      <c r="D38" s="18" t="s">
        <v>13</v>
      </c>
      <c r="E38" s="22">
        <v>1</v>
      </c>
      <c r="F38" s="22">
        <v>1</v>
      </c>
      <c r="G38" s="22">
        <f t="shared" si="0"/>
        <v>0</v>
      </c>
      <c r="J38" s="7"/>
      <c r="K38" s="7"/>
    </row>
    <row r="39" spans="1:11" ht="15.75">
      <c r="A39" s="3"/>
      <c r="B39" s="49">
        <v>3</v>
      </c>
      <c r="C39" s="8">
        <v>322101</v>
      </c>
      <c r="D39" s="18" t="s">
        <v>14</v>
      </c>
      <c r="E39" s="22">
        <v>1</v>
      </c>
      <c r="F39" s="22">
        <v>1</v>
      </c>
      <c r="G39" s="22">
        <f t="shared" si="0"/>
        <v>0</v>
      </c>
      <c r="J39" s="7"/>
      <c r="K39" s="7"/>
    </row>
    <row r="40" spans="1:11" ht="15.75">
      <c r="A40" s="3"/>
      <c r="B40" s="49">
        <v>4</v>
      </c>
      <c r="C40" s="8">
        <v>322101</v>
      </c>
      <c r="D40" s="18" t="s">
        <v>15</v>
      </c>
      <c r="E40" s="22">
        <v>1</v>
      </c>
      <c r="F40" s="22">
        <v>1</v>
      </c>
      <c r="G40" s="22">
        <f t="shared" si="0"/>
        <v>0</v>
      </c>
      <c r="J40" s="7"/>
      <c r="K40" s="7"/>
    </row>
    <row r="41" spans="1:11" ht="15.75">
      <c r="A41" s="3"/>
      <c r="B41" s="49">
        <v>5</v>
      </c>
      <c r="C41" s="8">
        <v>222110</v>
      </c>
      <c r="D41" s="18" t="s">
        <v>16</v>
      </c>
      <c r="E41" s="22">
        <v>1</v>
      </c>
      <c r="F41" s="22">
        <v>1</v>
      </c>
      <c r="G41" s="22">
        <f t="shared" si="0"/>
        <v>0</v>
      </c>
      <c r="J41" s="7"/>
      <c r="K41" s="7"/>
    </row>
    <row r="42" spans="1:11" ht="15.75">
      <c r="A42" s="3"/>
      <c r="B42" s="49">
        <v>6</v>
      </c>
      <c r="C42" s="8">
        <v>322101</v>
      </c>
      <c r="D42" s="18" t="s">
        <v>17</v>
      </c>
      <c r="E42" s="22">
        <v>1</v>
      </c>
      <c r="F42" s="22">
        <v>1</v>
      </c>
      <c r="G42" s="22">
        <f t="shared" si="0"/>
        <v>0</v>
      </c>
      <c r="J42" s="7"/>
      <c r="K42" s="7"/>
    </row>
    <row r="43" spans="1:11" ht="15.75">
      <c r="A43" s="3"/>
      <c r="B43" s="49">
        <v>7</v>
      </c>
      <c r="C43" s="8">
        <v>222110</v>
      </c>
      <c r="D43" s="18" t="s">
        <v>18</v>
      </c>
      <c r="E43" s="22">
        <v>0.5</v>
      </c>
      <c r="F43" s="22">
        <v>0.5</v>
      </c>
      <c r="G43" s="22">
        <f t="shared" si="0"/>
        <v>0</v>
      </c>
      <c r="J43" s="7"/>
      <c r="K43" s="7"/>
    </row>
    <row r="44" spans="1:11" ht="15.75">
      <c r="A44" s="3"/>
      <c r="B44" s="49">
        <v>8</v>
      </c>
      <c r="C44" s="8">
        <v>222110</v>
      </c>
      <c r="D44" s="18" t="s">
        <v>19</v>
      </c>
      <c r="E44" s="22">
        <v>0.5</v>
      </c>
      <c r="F44" s="22">
        <v>0.5</v>
      </c>
      <c r="G44" s="22">
        <f t="shared" si="0"/>
        <v>0</v>
      </c>
      <c r="J44" s="7"/>
      <c r="K44" s="7"/>
    </row>
    <row r="45" spans="1:11" ht="15.75">
      <c r="A45" s="3"/>
      <c r="B45" s="49">
        <v>9</v>
      </c>
      <c r="C45" s="8">
        <v>325501</v>
      </c>
      <c r="D45" s="18" t="s">
        <v>20</v>
      </c>
      <c r="E45" s="22">
        <v>2</v>
      </c>
      <c r="F45" s="22">
        <v>2</v>
      </c>
      <c r="G45" s="22">
        <f t="shared" si="0"/>
        <v>0</v>
      </c>
      <c r="J45" s="7"/>
      <c r="K45" s="7"/>
    </row>
    <row r="46" spans="1:11" ht="15.75">
      <c r="A46" s="3"/>
      <c r="B46" s="49">
        <v>10</v>
      </c>
      <c r="C46" s="8">
        <v>331405</v>
      </c>
      <c r="D46" s="18" t="s">
        <v>150</v>
      </c>
      <c r="E46" s="22">
        <v>2.5</v>
      </c>
      <c r="F46" s="22">
        <v>4</v>
      </c>
      <c r="G46" s="22">
        <f t="shared" si="0"/>
        <v>1.5</v>
      </c>
      <c r="J46" s="7"/>
      <c r="K46" s="7"/>
    </row>
    <row r="47" spans="1:11" ht="15.75">
      <c r="A47" s="3"/>
      <c r="B47" s="49">
        <v>11</v>
      </c>
      <c r="C47" s="8">
        <v>311923</v>
      </c>
      <c r="D47" s="18" t="s">
        <v>21</v>
      </c>
      <c r="E47" s="22">
        <v>1</v>
      </c>
      <c r="F47" s="22">
        <v>1</v>
      </c>
      <c r="G47" s="22">
        <f t="shared" si="0"/>
        <v>0</v>
      </c>
      <c r="J47" s="7"/>
      <c r="K47" s="7"/>
    </row>
    <row r="48" spans="1:11" ht="15.75">
      <c r="A48" s="3"/>
      <c r="B48" s="49">
        <v>12</v>
      </c>
      <c r="C48" s="8">
        <v>322101</v>
      </c>
      <c r="D48" s="18" t="s">
        <v>237</v>
      </c>
      <c r="E48" s="22">
        <v>2</v>
      </c>
      <c r="F48" s="22">
        <v>2</v>
      </c>
      <c r="G48" s="22">
        <f t="shared" si="0"/>
        <v>0</v>
      </c>
      <c r="J48" s="7"/>
      <c r="K48" s="7"/>
    </row>
    <row r="49" spans="1:11" ht="15.75">
      <c r="A49" s="3"/>
      <c r="B49" s="31"/>
      <c r="C49" s="31"/>
      <c r="D49" s="20" t="s">
        <v>5</v>
      </c>
      <c r="E49" s="53">
        <f>SUM(E37:E48)</f>
        <v>14.5</v>
      </c>
      <c r="F49" s="53">
        <f t="shared" ref="F49:G49" si="4">SUM(F37:F48)</f>
        <v>16</v>
      </c>
      <c r="G49" s="53">
        <f t="shared" si="4"/>
        <v>1.5</v>
      </c>
      <c r="J49" s="7"/>
      <c r="K49" s="7"/>
    </row>
    <row r="50" spans="1:11" ht="15.75">
      <c r="A50" s="3"/>
      <c r="B50" s="17"/>
      <c r="C50" s="33"/>
      <c r="D50" s="11" t="s">
        <v>22</v>
      </c>
      <c r="E50" s="53"/>
      <c r="F50" s="53"/>
      <c r="G50" s="22"/>
      <c r="J50" s="7"/>
      <c r="K50" s="7"/>
    </row>
    <row r="51" spans="1:11" ht="15.75">
      <c r="A51" s="3"/>
      <c r="B51" s="15">
        <v>1</v>
      </c>
      <c r="C51" s="8">
        <v>221201</v>
      </c>
      <c r="D51" s="18" t="s">
        <v>23</v>
      </c>
      <c r="E51" s="22">
        <v>1</v>
      </c>
      <c r="F51" s="22">
        <v>1.5</v>
      </c>
      <c r="G51" s="22">
        <f t="shared" si="0"/>
        <v>0.5</v>
      </c>
      <c r="J51" s="7"/>
      <c r="K51" s="7"/>
    </row>
    <row r="52" spans="1:11" ht="15.75">
      <c r="A52" s="3"/>
      <c r="B52" s="15">
        <v>2</v>
      </c>
      <c r="C52" s="8">
        <v>224002</v>
      </c>
      <c r="D52" s="18" t="s">
        <v>170</v>
      </c>
      <c r="E52" s="22">
        <v>3</v>
      </c>
      <c r="F52" s="22">
        <v>4</v>
      </c>
      <c r="G52" s="22">
        <f t="shared" si="0"/>
        <v>1</v>
      </c>
      <c r="J52" s="7"/>
      <c r="K52" s="7"/>
    </row>
    <row r="53" spans="1:11" ht="15.75">
      <c r="A53" s="3"/>
      <c r="B53" s="15">
        <v>3</v>
      </c>
      <c r="C53" s="8">
        <v>532104</v>
      </c>
      <c r="D53" s="18" t="s">
        <v>24</v>
      </c>
      <c r="E53" s="22">
        <v>1</v>
      </c>
      <c r="F53" s="22">
        <v>1</v>
      </c>
      <c r="G53" s="22">
        <f t="shared" si="0"/>
        <v>0</v>
      </c>
      <c r="J53" s="7"/>
      <c r="K53" s="7"/>
    </row>
    <row r="54" spans="1:11" ht="15.75">
      <c r="A54" s="3"/>
      <c r="B54" s="31"/>
      <c r="C54" s="31"/>
      <c r="D54" s="20" t="s">
        <v>5</v>
      </c>
      <c r="E54" s="53">
        <f>SUM(E51:E53)</f>
        <v>5</v>
      </c>
      <c r="F54" s="53">
        <f t="shared" ref="F54:G54" si="5">SUM(F51:F53)</f>
        <v>6.5</v>
      </c>
      <c r="G54" s="53">
        <f t="shared" si="5"/>
        <v>1.5</v>
      </c>
      <c r="J54" s="7"/>
      <c r="K54" s="7"/>
    </row>
    <row r="55" spans="1:11" ht="15.75">
      <c r="A55" s="3"/>
      <c r="B55" s="17"/>
      <c r="C55" s="24"/>
      <c r="D55" s="11" t="s">
        <v>25</v>
      </c>
      <c r="E55" s="53"/>
      <c r="F55" s="53"/>
      <c r="G55" s="22"/>
      <c r="J55" s="7"/>
      <c r="K55" s="7"/>
    </row>
    <row r="56" spans="1:11" ht="15.75">
      <c r="A56" s="3"/>
      <c r="B56" s="15">
        <v>1</v>
      </c>
      <c r="C56" s="8">
        <v>221201</v>
      </c>
      <c r="D56" s="18" t="s">
        <v>26</v>
      </c>
      <c r="E56" s="22">
        <v>0.5</v>
      </c>
      <c r="F56" s="22">
        <v>0.5</v>
      </c>
      <c r="G56" s="22">
        <f t="shared" si="0"/>
        <v>0</v>
      </c>
      <c r="J56" s="7"/>
      <c r="K56" s="7"/>
    </row>
    <row r="57" spans="1:11" ht="15.75">
      <c r="A57" s="3"/>
      <c r="B57" s="15">
        <v>2</v>
      </c>
      <c r="C57" s="8">
        <v>263408</v>
      </c>
      <c r="D57" s="18" t="s">
        <v>27</v>
      </c>
      <c r="E57" s="22">
        <v>0.25</v>
      </c>
      <c r="F57" s="22">
        <v>0.25</v>
      </c>
      <c r="G57" s="22">
        <f t="shared" si="0"/>
        <v>0</v>
      </c>
      <c r="J57" s="7"/>
      <c r="K57" s="7"/>
    </row>
    <row r="58" spans="1:11" ht="15.75">
      <c r="A58" s="3"/>
      <c r="B58" s="45">
        <v>3</v>
      </c>
      <c r="C58" s="8">
        <v>263404</v>
      </c>
      <c r="D58" s="18" t="s">
        <v>28</v>
      </c>
      <c r="E58" s="22">
        <v>0.25</v>
      </c>
      <c r="F58" s="22">
        <v>0.25</v>
      </c>
      <c r="G58" s="22">
        <f t="shared" si="0"/>
        <v>0</v>
      </c>
      <c r="J58" s="7"/>
      <c r="K58" s="7"/>
    </row>
    <row r="59" spans="1:11" ht="15.75">
      <c r="A59" s="3"/>
      <c r="B59" s="45">
        <v>4</v>
      </c>
      <c r="C59" s="8">
        <v>322101</v>
      </c>
      <c r="D59" s="18" t="s">
        <v>29</v>
      </c>
      <c r="E59" s="22">
        <v>1</v>
      </c>
      <c r="F59" s="22">
        <v>1</v>
      </c>
      <c r="G59" s="22">
        <f t="shared" si="0"/>
        <v>0</v>
      </c>
      <c r="J59" s="7"/>
      <c r="K59" s="7"/>
    </row>
    <row r="60" spans="1:11" ht="15.75">
      <c r="A60" s="3"/>
      <c r="B60" s="45">
        <v>5</v>
      </c>
      <c r="C60" s="8">
        <v>334401</v>
      </c>
      <c r="D60" s="18" t="s">
        <v>240</v>
      </c>
      <c r="E60" s="22">
        <v>0.5</v>
      </c>
      <c r="F60" s="22">
        <v>0.5</v>
      </c>
      <c r="G60" s="22">
        <f t="shared" si="0"/>
        <v>0</v>
      </c>
      <c r="J60" s="7"/>
      <c r="K60" s="7"/>
    </row>
    <row r="61" spans="1:11" ht="15.75">
      <c r="A61" s="3"/>
      <c r="B61" s="45">
        <v>6</v>
      </c>
      <c r="C61" s="8">
        <v>263502</v>
      </c>
      <c r="D61" s="18" t="s">
        <v>30</v>
      </c>
      <c r="E61" s="22">
        <v>0.25</v>
      </c>
      <c r="F61" s="22">
        <v>0.25</v>
      </c>
      <c r="G61" s="22">
        <f t="shared" si="0"/>
        <v>0</v>
      </c>
      <c r="J61" s="7"/>
      <c r="K61" s="7"/>
    </row>
    <row r="62" spans="1:11" ht="15.75">
      <c r="A62" s="3"/>
      <c r="B62" s="45">
        <v>7</v>
      </c>
      <c r="C62" s="8">
        <v>532104</v>
      </c>
      <c r="D62" s="18" t="s">
        <v>31</v>
      </c>
      <c r="E62" s="22">
        <v>0.5</v>
      </c>
      <c r="F62" s="22">
        <v>0.5</v>
      </c>
      <c r="G62" s="22">
        <f t="shared" si="0"/>
        <v>0</v>
      </c>
      <c r="J62" s="7"/>
      <c r="K62" s="7"/>
    </row>
    <row r="63" spans="1:11" ht="15.75">
      <c r="A63" s="3"/>
      <c r="B63" s="31"/>
      <c r="C63" s="16"/>
      <c r="D63" s="20" t="s">
        <v>5</v>
      </c>
      <c r="E63" s="53">
        <f>SUM(E56:E62)</f>
        <v>3.25</v>
      </c>
      <c r="F63" s="53">
        <f t="shared" ref="F63:G63" si="6">SUM(F56:F62)</f>
        <v>3.25</v>
      </c>
      <c r="G63" s="53">
        <f t="shared" si="6"/>
        <v>0</v>
      </c>
      <c r="J63" s="7"/>
      <c r="K63" s="7"/>
    </row>
    <row r="64" spans="1:11" ht="15.75">
      <c r="A64" s="3"/>
      <c r="B64" s="17"/>
      <c r="C64" s="24"/>
      <c r="D64" s="14" t="s">
        <v>32</v>
      </c>
      <c r="E64" s="53"/>
      <c r="F64" s="53"/>
      <c r="G64" s="22"/>
      <c r="J64" s="7"/>
      <c r="K64" s="7"/>
    </row>
    <row r="65" spans="1:11" ht="15.75">
      <c r="A65" s="3"/>
      <c r="B65" s="15">
        <v>1</v>
      </c>
      <c r="C65" s="8">
        <v>134203</v>
      </c>
      <c r="D65" s="18" t="s">
        <v>33</v>
      </c>
      <c r="E65" s="22">
        <v>0.5</v>
      </c>
      <c r="F65" s="22">
        <v>0.5</v>
      </c>
      <c r="G65" s="22">
        <f t="shared" si="0"/>
        <v>0</v>
      </c>
      <c r="J65" s="7"/>
      <c r="K65" s="7"/>
    </row>
    <row r="66" spans="1:11" ht="15.75">
      <c r="A66" s="3"/>
      <c r="B66" s="15">
        <v>2</v>
      </c>
      <c r="C66" s="8">
        <v>221201</v>
      </c>
      <c r="D66" s="18" t="s">
        <v>34</v>
      </c>
      <c r="E66" s="22">
        <v>0.25</v>
      </c>
      <c r="F66" s="22">
        <v>0.25</v>
      </c>
      <c r="G66" s="22">
        <f t="shared" si="0"/>
        <v>0</v>
      </c>
      <c r="J66" s="7"/>
      <c r="K66" s="7"/>
    </row>
    <row r="67" spans="1:11" ht="15.75">
      <c r="A67" s="3"/>
      <c r="B67" s="15">
        <v>3</v>
      </c>
      <c r="C67" s="8">
        <v>221201</v>
      </c>
      <c r="D67" s="18" t="s">
        <v>35</v>
      </c>
      <c r="E67" s="22">
        <v>0.25</v>
      </c>
      <c r="F67" s="22">
        <v>0.25</v>
      </c>
      <c r="G67" s="22">
        <f t="shared" si="0"/>
        <v>0</v>
      </c>
      <c r="J67" s="7"/>
      <c r="K67" s="7"/>
    </row>
    <row r="68" spans="1:11" ht="15.75">
      <c r="A68" s="3"/>
      <c r="B68" s="15">
        <v>4</v>
      </c>
      <c r="C68" s="8">
        <v>221201</v>
      </c>
      <c r="D68" s="18" t="s">
        <v>36</v>
      </c>
      <c r="E68" s="22">
        <v>0.25</v>
      </c>
      <c r="F68" s="22">
        <v>0.25</v>
      </c>
      <c r="G68" s="22">
        <f t="shared" si="0"/>
        <v>0</v>
      </c>
      <c r="J68" s="7"/>
      <c r="K68" s="7"/>
    </row>
    <row r="69" spans="1:11" ht="15.75">
      <c r="A69" s="3"/>
      <c r="B69" s="15">
        <v>5</v>
      </c>
      <c r="C69" s="8">
        <v>263404</v>
      </c>
      <c r="D69" s="18" t="s">
        <v>37</v>
      </c>
      <c r="E69" s="22">
        <v>0.25</v>
      </c>
      <c r="F69" s="22">
        <v>0.25</v>
      </c>
      <c r="G69" s="22">
        <f t="shared" si="0"/>
        <v>0</v>
      </c>
      <c r="J69" s="7"/>
      <c r="K69" s="7"/>
    </row>
    <row r="70" spans="1:11" ht="15.75">
      <c r="A70" s="3"/>
      <c r="B70" s="15">
        <v>6</v>
      </c>
      <c r="C70" s="8">
        <v>322101</v>
      </c>
      <c r="D70" s="18" t="s">
        <v>38</v>
      </c>
      <c r="E70" s="22">
        <v>0.25</v>
      </c>
      <c r="F70" s="22">
        <v>0.25</v>
      </c>
      <c r="G70" s="22">
        <f t="shared" si="0"/>
        <v>0</v>
      </c>
      <c r="J70" s="7"/>
      <c r="K70" s="7"/>
    </row>
    <row r="71" spans="1:11" ht="15.75">
      <c r="A71" s="3"/>
      <c r="B71" s="15">
        <v>7</v>
      </c>
      <c r="C71" s="8">
        <v>263502</v>
      </c>
      <c r="D71" s="18" t="s">
        <v>30</v>
      </c>
      <c r="E71" s="22">
        <v>0.25</v>
      </c>
      <c r="F71" s="22">
        <v>0.25</v>
      </c>
      <c r="G71" s="22">
        <f t="shared" si="0"/>
        <v>0</v>
      </c>
      <c r="J71" s="7"/>
      <c r="K71" s="7"/>
    </row>
    <row r="72" spans="1:11" ht="15.75">
      <c r="A72" s="3"/>
      <c r="B72" s="31"/>
      <c r="C72" s="31"/>
      <c r="D72" s="20" t="s">
        <v>39</v>
      </c>
      <c r="E72" s="53">
        <f>SUM(E65:E71)</f>
        <v>2</v>
      </c>
      <c r="F72" s="53">
        <f t="shared" ref="F72:G72" si="7">SUM(F65:F71)</f>
        <v>2</v>
      </c>
      <c r="G72" s="53">
        <f t="shared" si="7"/>
        <v>0</v>
      </c>
      <c r="J72" s="7"/>
      <c r="K72" s="7"/>
    </row>
    <row r="73" spans="1:11" ht="15.75">
      <c r="A73" s="3"/>
      <c r="B73" s="17"/>
      <c r="C73" s="24"/>
      <c r="D73" s="11" t="s">
        <v>40</v>
      </c>
      <c r="E73" s="53"/>
      <c r="F73" s="53"/>
      <c r="G73" s="22"/>
      <c r="J73" s="7"/>
      <c r="K73" s="7"/>
    </row>
    <row r="74" spans="1:11" ht="15.75">
      <c r="A74" s="3"/>
      <c r="B74" s="15">
        <v>1</v>
      </c>
      <c r="C74" s="8">
        <v>515116</v>
      </c>
      <c r="D74" s="18" t="s">
        <v>190</v>
      </c>
      <c r="E74" s="22">
        <v>1</v>
      </c>
      <c r="F74" s="22">
        <v>1</v>
      </c>
      <c r="G74" s="22">
        <f t="shared" si="0"/>
        <v>0</v>
      </c>
      <c r="J74" s="7"/>
      <c r="K74" s="7"/>
    </row>
    <row r="75" spans="1:11" ht="15.75">
      <c r="A75" s="3"/>
      <c r="B75" s="15">
        <v>2</v>
      </c>
      <c r="C75" s="8">
        <v>532104</v>
      </c>
      <c r="D75" s="18" t="s">
        <v>41</v>
      </c>
      <c r="E75" s="22">
        <v>2</v>
      </c>
      <c r="F75" s="22">
        <v>2</v>
      </c>
      <c r="G75" s="22">
        <f t="shared" si="0"/>
        <v>0</v>
      </c>
      <c r="J75" s="7"/>
      <c r="K75" s="7"/>
    </row>
    <row r="76" spans="1:11" ht="31.5">
      <c r="A76" s="3"/>
      <c r="B76" s="15">
        <v>3</v>
      </c>
      <c r="C76" s="8">
        <v>532104</v>
      </c>
      <c r="D76" s="18" t="s">
        <v>42</v>
      </c>
      <c r="E76" s="22">
        <v>3</v>
      </c>
      <c r="F76" s="22">
        <v>3</v>
      </c>
      <c r="G76" s="22">
        <f t="shared" si="0"/>
        <v>0</v>
      </c>
      <c r="J76" s="7"/>
      <c r="K76" s="7"/>
    </row>
    <row r="77" spans="1:11" ht="31.5">
      <c r="A77" s="3"/>
      <c r="B77" s="15">
        <v>4</v>
      </c>
      <c r="C77" s="8">
        <v>532104</v>
      </c>
      <c r="D77" s="18" t="s">
        <v>43</v>
      </c>
      <c r="E77" s="22">
        <v>2.5</v>
      </c>
      <c r="F77" s="22">
        <v>2</v>
      </c>
      <c r="G77" s="22">
        <f t="shared" si="0"/>
        <v>-0.5</v>
      </c>
      <c r="J77" s="7"/>
      <c r="K77" s="7"/>
    </row>
    <row r="78" spans="1:11" ht="15.75">
      <c r="A78" s="3"/>
      <c r="B78" s="31"/>
      <c r="C78" s="31"/>
      <c r="D78" s="20" t="s">
        <v>5</v>
      </c>
      <c r="E78" s="53">
        <f>SUM(E74:E77)</f>
        <v>8.5</v>
      </c>
      <c r="F78" s="53">
        <f t="shared" ref="F78:G78" si="8">SUM(F74:F77)</f>
        <v>8</v>
      </c>
      <c r="G78" s="53">
        <f t="shared" si="8"/>
        <v>-0.5</v>
      </c>
      <c r="J78" s="7"/>
      <c r="K78" s="7"/>
    </row>
    <row r="79" spans="1:11" ht="15.75">
      <c r="A79" s="3"/>
      <c r="B79" s="17"/>
      <c r="C79" s="33"/>
      <c r="D79" s="14" t="s">
        <v>96</v>
      </c>
      <c r="E79" s="53"/>
      <c r="F79" s="53"/>
      <c r="G79" s="22"/>
      <c r="J79" s="7"/>
      <c r="K79" s="7"/>
    </row>
    <row r="80" spans="1:11" ht="15.75">
      <c r="A80" s="3"/>
      <c r="B80" s="15">
        <v>1</v>
      </c>
      <c r="C80" s="8">
        <v>221104</v>
      </c>
      <c r="D80" s="18" t="s">
        <v>44</v>
      </c>
      <c r="E80" s="22">
        <v>0.5</v>
      </c>
      <c r="F80" s="22">
        <v>0.5</v>
      </c>
      <c r="G80" s="22">
        <f t="shared" si="0"/>
        <v>0</v>
      </c>
      <c r="J80" s="7"/>
      <c r="K80" s="7"/>
    </row>
    <row r="81" spans="1:11" ht="15.75">
      <c r="A81" s="3"/>
      <c r="B81" s="15">
        <v>2</v>
      </c>
      <c r="C81" s="8">
        <v>222102</v>
      </c>
      <c r="D81" s="18" t="s">
        <v>89</v>
      </c>
      <c r="E81" s="22">
        <v>1</v>
      </c>
      <c r="F81" s="22">
        <v>0.75</v>
      </c>
      <c r="G81" s="22">
        <f t="shared" si="0"/>
        <v>-0.25</v>
      </c>
      <c r="J81" s="7"/>
      <c r="K81" s="7"/>
    </row>
    <row r="82" spans="1:11" ht="15.75">
      <c r="A82" s="3"/>
      <c r="B82" s="15">
        <v>3</v>
      </c>
      <c r="C82" s="8">
        <v>325301</v>
      </c>
      <c r="D82" s="21" t="s">
        <v>90</v>
      </c>
      <c r="E82" s="22">
        <v>0.25</v>
      </c>
      <c r="F82" s="22">
        <v>0.25</v>
      </c>
      <c r="G82" s="22">
        <f t="shared" ref="G82:G145" si="9">SUM(F82-E82)</f>
        <v>0</v>
      </c>
      <c r="J82" s="7"/>
      <c r="K82" s="7"/>
    </row>
    <row r="83" spans="1:11" ht="15.75">
      <c r="A83" s="3"/>
      <c r="B83" s="15">
        <v>4</v>
      </c>
      <c r="C83" s="8">
        <v>532104</v>
      </c>
      <c r="D83" s="18" t="s">
        <v>45</v>
      </c>
      <c r="E83" s="22">
        <v>1</v>
      </c>
      <c r="F83" s="22">
        <v>1</v>
      </c>
      <c r="G83" s="22">
        <f t="shared" si="9"/>
        <v>0</v>
      </c>
      <c r="J83" s="7"/>
      <c r="K83" s="7"/>
    </row>
    <row r="84" spans="1:11" ht="15.75">
      <c r="A84" s="3"/>
      <c r="B84" s="31"/>
      <c r="C84" s="31"/>
      <c r="D84" s="20" t="s">
        <v>5</v>
      </c>
      <c r="E84" s="53">
        <f>SUM(E80:E83)</f>
        <v>2.75</v>
      </c>
      <c r="F84" s="53">
        <f t="shared" ref="F84:G84" si="10">SUM(F80:F83)</f>
        <v>2.5</v>
      </c>
      <c r="G84" s="53">
        <f t="shared" si="10"/>
        <v>-0.25</v>
      </c>
      <c r="J84" s="7"/>
      <c r="K84" s="7"/>
    </row>
    <row r="85" spans="1:11" ht="15.75">
      <c r="A85" s="3"/>
      <c r="B85" s="17"/>
      <c r="C85" s="33"/>
      <c r="D85" s="14" t="s">
        <v>95</v>
      </c>
      <c r="E85" s="53"/>
      <c r="F85" s="53"/>
      <c r="G85" s="22"/>
      <c r="J85" s="7"/>
      <c r="K85" s="7"/>
    </row>
    <row r="86" spans="1:11" ht="15.75">
      <c r="A86" s="3"/>
      <c r="B86" s="15">
        <v>1</v>
      </c>
      <c r="C86" s="8">
        <v>221104</v>
      </c>
      <c r="D86" s="18" t="s">
        <v>46</v>
      </c>
      <c r="E86" s="22">
        <v>0.25</v>
      </c>
      <c r="F86" s="22">
        <v>0.25</v>
      </c>
      <c r="G86" s="22">
        <f t="shared" si="9"/>
        <v>0</v>
      </c>
      <c r="J86" s="7"/>
      <c r="K86" s="7"/>
    </row>
    <row r="87" spans="1:11" ht="15.75">
      <c r="A87" s="3"/>
      <c r="B87" s="15">
        <v>2</v>
      </c>
      <c r="C87" s="8">
        <v>222102</v>
      </c>
      <c r="D87" s="18" t="s">
        <v>47</v>
      </c>
      <c r="E87" s="22">
        <v>1</v>
      </c>
      <c r="F87" s="22">
        <v>1</v>
      </c>
      <c r="G87" s="22">
        <f t="shared" si="9"/>
        <v>0</v>
      </c>
      <c r="J87" s="7"/>
      <c r="K87" s="7"/>
    </row>
    <row r="88" spans="1:11" ht="15.75">
      <c r="A88" s="3"/>
      <c r="B88" s="15">
        <v>3</v>
      </c>
      <c r="C88" s="8">
        <v>532104</v>
      </c>
      <c r="D88" s="18" t="s">
        <v>239</v>
      </c>
      <c r="E88" s="22">
        <v>0.5</v>
      </c>
      <c r="F88" s="22">
        <v>0.5</v>
      </c>
      <c r="G88" s="22">
        <f t="shared" si="9"/>
        <v>0</v>
      </c>
      <c r="J88" s="7"/>
      <c r="K88" s="7"/>
    </row>
    <row r="89" spans="1:11" ht="15.75">
      <c r="A89" s="3"/>
      <c r="B89" s="31"/>
      <c r="C89" s="31"/>
      <c r="D89" s="20" t="s">
        <v>5</v>
      </c>
      <c r="E89" s="53">
        <f>SUM(E86:E88)</f>
        <v>1.75</v>
      </c>
      <c r="F89" s="53">
        <f t="shared" ref="F89:G89" si="11">SUM(F86:F88)</f>
        <v>1.75</v>
      </c>
      <c r="G89" s="53">
        <f t="shared" si="11"/>
        <v>0</v>
      </c>
      <c r="J89" s="7"/>
      <c r="K89" s="7"/>
    </row>
    <row r="90" spans="1:11" ht="15.75">
      <c r="A90" s="3"/>
      <c r="B90" s="17"/>
      <c r="C90" s="33"/>
      <c r="D90" s="14" t="s">
        <v>91</v>
      </c>
      <c r="E90" s="53"/>
      <c r="F90" s="53"/>
      <c r="G90" s="22"/>
      <c r="J90" s="7"/>
      <c r="K90" s="7"/>
    </row>
    <row r="91" spans="1:11" ht="15.75">
      <c r="A91" s="3"/>
      <c r="B91" s="15">
        <v>1</v>
      </c>
      <c r="C91" s="8">
        <v>221104</v>
      </c>
      <c r="D91" s="18" t="s">
        <v>93</v>
      </c>
      <c r="E91" s="22">
        <v>0.25</v>
      </c>
      <c r="F91" s="22">
        <v>0.25</v>
      </c>
      <c r="G91" s="22">
        <f t="shared" si="9"/>
        <v>0</v>
      </c>
      <c r="J91" s="7"/>
      <c r="K91" s="7"/>
    </row>
    <row r="92" spans="1:11" ht="15.75">
      <c r="A92" s="3"/>
      <c r="B92" s="15">
        <v>2</v>
      </c>
      <c r="C92" s="8">
        <v>222102</v>
      </c>
      <c r="D92" s="18" t="s">
        <v>92</v>
      </c>
      <c r="E92" s="22">
        <v>0.25</v>
      </c>
      <c r="F92" s="22">
        <v>0.25</v>
      </c>
      <c r="G92" s="22">
        <f t="shared" si="9"/>
        <v>0</v>
      </c>
      <c r="J92" s="7"/>
      <c r="K92" s="7"/>
    </row>
    <row r="93" spans="1:11" ht="15.75">
      <c r="A93" s="3"/>
      <c r="B93" s="15">
        <v>3</v>
      </c>
      <c r="C93" s="8">
        <v>325301</v>
      </c>
      <c r="D93" s="21" t="s">
        <v>94</v>
      </c>
      <c r="E93" s="22">
        <v>0</v>
      </c>
      <c r="F93" s="22">
        <v>0.25</v>
      </c>
      <c r="G93" s="22">
        <f t="shared" si="9"/>
        <v>0.25</v>
      </c>
      <c r="J93" s="7"/>
      <c r="K93" s="7"/>
    </row>
    <row r="94" spans="1:11" ht="15.75">
      <c r="A94" s="3"/>
      <c r="B94" s="15">
        <v>4</v>
      </c>
      <c r="C94" s="8">
        <v>532104</v>
      </c>
      <c r="D94" s="18" t="s">
        <v>48</v>
      </c>
      <c r="E94" s="22">
        <v>0.5</v>
      </c>
      <c r="F94" s="22">
        <v>0.5</v>
      </c>
      <c r="G94" s="22">
        <f t="shared" si="9"/>
        <v>0</v>
      </c>
      <c r="J94" s="7"/>
      <c r="K94" s="7"/>
    </row>
    <row r="95" spans="1:11" ht="15.75">
      <c r="A95" s="3"/>
      <c r="B95" s="31"/>
      <c r="C95" s="31"/>
      <c r="D95" s="20" t="s">
        <v>5</v>
      </c>
      <c r="E95" s="53">
        <f>SUM(E91:E94)</f>
        <v>1</v>
      </c>
      <c r="F95" s="53">
        <f t="shared" ref="F95:G95" si="12">SUM(F91:F94)</f>
        <v>1.25</v>
      </c>
      <c r="G95" s="53">
        <f t="shared" si="12"/>
        <v>0.25</v>
      </c>
      <c r="J95" s="7"/>
      <c r="K95" s="7"/>
    </row>
    <row r="96" spans="1:11" ht="15.75">
      <c r="A96" s="3"/>
      <c r="B96" s="17"/>
      <c r="C96" s="33"/>
      <c r="D96" s="14" t="s">
        <v>97</v>
      </c>
      <c r="E96" s="53"/>
      <c r="F96" s="53"/>
      <c r="G96" s="22"/>
      <c r="J96" s="7"/>
      <c r="K96" s="7"/>
    </row>
    <row r="97" spans="1:11" ht="15.75">
      <c r="A97" s="3"/>
      <c r="B97" s="15">
        <v>1</v>
      </c>
      <c r="C97" s="8">
        <v>221104</v>
      </c>
      <c r="D97" s="18" t="s">
        <v>98</v>
      </c>
      <c r="E97" s="22">
        <v>0.75</v>
      </c>
      <c r="F97" s="22">
        <v>0.75</v>
      </c>
      <c r="G97" s="22">
        <f t="shared" si="9"/>
        <v>0</v>
      </c>
      <c r="J97" s="7"/>
      <c r="K97" s="7"/>
    </row>
    <row r="98" spans="1:11" ht="15.75">
      <c r="A98" s="3"/>
      <c r="B98" s="15">
        <v>2</v>
      </c>
      <c r="C98" s="8">
        <v>222102</v>
      </c>
      <c r="D98" s="18" t="s">
        <v>99</v>
      </c>
      <c r="E98" s="22">
        <v>1.25</v>
      </c>
      <c r="F98" s="22">
        <v>1.25</v>
      </c>
      <c r="G98" s="22">
        <f t="shared" si="9"/>
        <v>0</v>
      </c>
      <c r="J98" s="7"/>
      <c r="K98" s="7"/>
    </row>
    <row r="99" spans="1:11" ht="15.75">
      <c r="A99" s="3"/>
      <c r="B99" s="15">
        <v>3</v>
      </c>
      <c r="C99" s="8">
        <v>325301</v>
      </c>
      <c r="D99" s="21" t="s">
        <v>100</v>
      </c>
      <c r="E99" s="22">
        <v>0.5</v>
      </c>
      <c r="F99" s="22">
        <v>0.5</v>
      </c>
      <c r="G99" s="22">
        <f t="shared" si="9"/>
        <v>0</v>
      </c>
      <c r="J99" s="7"/>
      <c r="K99" s="7"/>
    </row>
    <row r="100" spans="1:11" ht="15.75">
      <c r="A100" s="3"/>
      <c r="B100" s="15">
        <v>4</v>
      </c>
      <c r="C100" s="8">
        <v>532104</v>
      </c>
      <c r="D100" s="18" t="s">
        <v>49</v>
      </c>
      <c r="E100" s="22">
        <v>0.5</v>
      </c>
      <c r="F100" s="22">
        <v>0.5</v>
      </c>
      <c r="G100" s="22">
        <f t="shared" si="9"/>
        <v>0</v>
      </c>
      <c r="J100" s="7"/>
      <c r="K100" s="7"/>
    </row>
    <row r="101" spans="1:11" ht="15.75">
      <c r="A101" s="3"/>
      <c r="B101" s="31"/>
      <c r="C101" s="31"/>
      <c r="D101" s="20" t="s">
        <v>50</v>
      </c>
      <c r="E101" s="53">
        <f>SUM(E97:E100)</f>
        <v>3</v>
      </c>
      <c r="F101" s="53">
        <f t="shared" ref="F101:G101" si="13">SUM(F97:F100)</f>
        <v>3</v>
      </c>
      <c r="G101" s="53">
        <f t="shared" si="13"/>
        <v>0</v>
      </c>
      <c r="J101" s="7"/>
      <c r="K101" s="7"/>
    </row>
    <row r="102" spans="1:11" ht="15.75">
      <c r="A102" s="3"/>
      <c r="B102" s="17"/>
      <c r="C102" s="36"/>
      <c r="D102" s="14" t="s">
        <v>101</v>
      </c>
      <c r="E102" s="22"/>
      <c r="F102" s="22"/>
      <c r="G102" s="22"/>
      <c r="J102" s="7"/>
      <c r="K102" s="7"/>
    </row>
    <row r="103" spans="1:11" ht="15.75">
      <c r="A103" s="3"/>
      <c r="B103" s="15">
        <v>1</v>
      </c>
      <c r="C103" s="8">
        <v>221104</v>
      </c>
      <c r="D103" s="18" t="s">
        <v>102</v>
      </c>
      <c r="E103" s="22">
        <v>0.25</v>
      </c>
      <c r="F103" s="22">
        <v>0.25</v>
      </c>
      <c r="G103" s="22">
        <f t="shared" si="9"/>
        <v>0</v>
      </c>
      <c r="J103" s="7"/>
      <c r="K103" s="7"/>
    </row>
    <row r="104" spans="1:11" ht="15.75">
      <c r="A104" s="3"/>
      <c r="B104" s="15">
        <v>2</v>
      </c>
      <c r="C104" s="8">
        <v>222102</v>
      </c>
      <c r="D104" s="18" t="s">
        <v>47</v>
      </c>
      <c r="E104" s="22">
        <v>1</v>
      </c>
      <c r="F104" s="22">
        <v>1</v>
      </c>
      <c r="G104" s="22">
        <f t="shared" si="9"/>
        <v>0</v>
      </c>
      <c r="J104" s="7"/>
      <c r="K104" s="7"/>
    </row>
    <row r="105" spans="1:11" ht="15.75">
      <c r="A105" s="3"/>
      <c r="B105" s="15">
        <v>3</v>
      </c>
      <c r="C105" s="8">
        <v>532104</v>
      </c>
      <c r="D105" s="18" t="s">
        <v>51</v>
      </c>
      <c r="E105" s="22">
        <v>0.5</v>
      </c>
      <c r="F105" s="22">
        <v>0.5</v>
      </c>
      <c r="G105" s="22">
        <f t="shared" si="9"/>
        <v>0</v>
      </c>
      <c r="J105" s="7"/>
      <c r="K105" s="7"/>
    </row>
    <row r="106" spans="1:11" ht="15.75">
      <c r="A106" s="3"/>
      <c r="B106" s="31"/>
      <c r="C106" s="31"/>
      <c r="D106" s="20" t="s">
        <v>5</v>
      </c>
      <c r="E106" s="53">
        <f>SUM(E103:E105)</f>
        <v>1.75</v>
      </c>
      <c r="F106" s="53">
        <f t="shared" ref="F106:G106" si="14">SUM(F103:F105)</f>
        <v>1.75</v>
      </c>
      <c r="G106" s="53">
        <f t="shared" si="14"/>
        <v>0</v>
      </c>
      <c r="J106" s="7"/>
      <c r="K106" s="7"/>
    </row>
    <row r="107" spans="1:11" ht="15.75">
      <c r="A107" s="3"/>
      <c r="B107" s="17"/>
      <c r="C107" s="33"/>
      <c r="D107" s="14" t="s">
        <v>103</v>
      </c>
      <c r="E107" s="53"/>
      <c r="F107" s="53"/>
      <c r="G107" s="22"/>
      <c r="J107" s="7"/>
      <c r="K107" s="7"/>
    </row>
    <row r="108" spans="1:11" ht="15.75">
      <c r="A108" s="3"/>
      <c r="B108" s="15">
        <v>1</v>
      </c>
      <c r="C108" s="8">
        <v>221104</v>
      </c>
      <c r="D108" s="18" t="s">
        <v>104</v>
      </c>
      <c r="E108" s="22">
        <v>0.75</v>
      </c>
      <c r="F108" s="22">
        <v>1</v>
      </c>
      <c r="G108" s="22">
        <f t="shared" si="9"/>
        <v>0.25</v>
      </c>
      <c r="J108" s="7"/>
      <c r="K108" s="7"/>
    </row>
    <row r="109" spans="1:11" ht="15.75">
      <c r="A109" s="3"/>
      <c r="B109" s="15">
        <v>2</v>
      </c>
      <c r="C109" s="8">
        <v>222102</v>
      </c>
      <c r="D109" s="18" t="s">
        <v>157</v>
      </c>
      <c r="E109" s="22">
        <v>1.75</v>
      </c>
      <c r="F109" s="22">
        <v>1.5</v>
      </c>
      <c r="G109" s="22">
        <f t="shared" si="9"/>
        <v>-0.25</v>
      </c>
      <c r="J109" s="7"/>
      <c r="K109" s="7"/>
    </row>
    <row r="110" spans="1:11" ht="15.75">
      <c r="A110" s="3"/>
      <c r="B110" s="15">
        <v>3</v>
      </c>
      <c r="C110" s="8">
        <v>325301</v>
      </c>
      <c r="D110" s="18" t="s">
        <v>158</v>
      </c>
      <c r="E110" s="22">
        <v>0.75</v>
      </c>
      <c r="F110" s="22">
        <v>0.5</v>
      </c>
      <c r="G110" s="22">
        <f t="shared" si="9"/>
        <v>-0.25</v>
      </c>
      <c r="J110" s="7"/>
      <c r="K110" s="7"/>
    </row>
    <row r="111" spans="1:11" ht="15.75">
      <c r="A111" s="3"/>
      <c r="B111" s="15">
        <v>4</v>
      </c>
      <c r="C111" s="8">
        <v>532104</v>
      </c>
      <c r="D111" s="18" t="s">
        <v>52</v>
      </c>
      <c r="E111" s="22">
        <v>0.5</v>
      </c>
      <c r="F111" s="22">
        <v>0.5</v>
      </c>
      <c r="G111" s="22">
        <f t="shared" si="9"/>
        <v>0</v>
      </c>
      <c r="J111" s="7"/>
      <c r="K111" s="7"/>
    </row>
    <row r="112" spans="1:11" ht="15.75">
      <c r="A112" s="3"/>
      <c r="B112" s="31"/>
      <c r="C112" s="31"/>
      <c r="D112" s="20" t="s">
        <v>5</v>
      </c>
      <c r="E112" s="53">
        <f>SUM(E108:E111)</f>
        <v>3.75</v>
      </c>
      <c r="F112" s="53">
        <f t="shared" ref="F112:G112" si="15">SUM(F108:F111)</f>
        <v>3.5</v>
      </c>
      <c r="G112" s="53">
        <f t="shared" si="15"/>
        <v>-0.25</v>
      </c>
      <c r="J112" s="7"/>
      <c r="K112" s="7"/>
    </row>
    <row r="113" spans="1:11" ht="15.75">
      <c r="A113" s="3"/>
      <c r="B113" s="17"/>
      <c r="C113" s="36"/>
      <c r="D113" s="14" t="s">
        <v>153</v>
      </c>
      <c r="E113" s="22"/>
      <c r="F113" s="22"/>
      <c r="G113" s="22"/>
      <c r="J113" s="7"/>
      <c r="K113" s="7"/>
    </row>
    <row r="114" spans="1:11" ht="15.75">
      <c r="A114" s="3"/>
      <c r="B114" s="15">
        <v>1</v>
      </c>
      <c r="C114" s="8">
        <v>221104</v>
      </c>
      <c r="D114" s="18" t="s">
        <v>156</v>
      </c>
      <c r="E114" s="22">
        <v>0.75</v>
      </c>
      <c r="F114" s="22">
        <v>1</v>
      </c>
      <c r="G114" s="22">
        <f t="shared" si="9"/>
        <v>0.25</v>
      </c>
      <c r="J114" s="7"/>
      <c r="K114" s="7"/>
    </row>
    <row r="115" spans="1:11" ht="15.75">
      <c r="A115" s="3"/>
      <c r="B115" s="15">
        <v>2</v>
      </c>
      <c r="C115" s="8">
        <v>222102</v>
      </c>
      <c r="D115" s="18" t="s">
        <v>154</v>
      </c>
      <c r="E115" s="22">
        <v>1.75</v>
      </c>
      <c r="F115" s="22">
        <v>1.5</v>
      </c>
      <c r="G115" s="22">
        <f t="shared" si="9"/>
        <v>-0.25</v>
      </c>
      <c r="J115" s="7"/>
      <c r="K115" s="7"/>
    </row>
    <row r="116" spans="1:11" ht="15.75">
      <c r="A116" s="3"/>
      <c r="B116" s="15">
        <v>3</v>
      </c>
      <c r="C116" s="8">
        <v>325301</v>
      </c>
      <c r="D116" s="18" t="s">
        <v>155</v>
      </c>
      <c r="E116" s="22">
        <v>0.75</v>
      </c>
      <c r="F116" s="22">
        <v>0.5</v>
      </c>
      <c r="G116" s="22">
        <f t="shared" si="9"/>
        <v>-0.25</v>
      </c>
      <c r="J116" s="7"/>
      <c r="K116" s="7"/>
    </row>
    <row r="117" spans="1:11" ht="15.75">
      <c r="A117" s="3"/>
      <c r="B117" s="15">
        <v>4</v>
      </c>
      <c r="C117" s="8">
        <v>532104</v>
      </c>
      <c r="D117" s="18" t="s">
        <v>53</v>
      </c>
      <c r="E117" s="22">
        <v>0.5</v>
      </c>
      <c r="F117" s="22">
        <v>0.5</v>
      </c>
      <c r="G117" s="22">
        <f t="shared" si="9"/>
        <v>0</v>
      </c>
      <c r="J117" s="7"/>
      <c r="K117" s="7"/>
    </row>
    <row r="118" spans="1:11" ht="15.75">
      <c r="A118" s="3"/>
      <c r="B118" s="31"/>
      <c r="C118" s="31"/>
      <c r="D118" s="20" t="s">
        <v>5</v>
      </c>
      <c r="E118" s="53">
        <f>SUM(E114:E117)</f>
        <v>3.75</v>
      </c>
      <c r="F118" s="53">
        <f t="shared" ref="F118:G118" si="16">SUM(F114:F117)</f>
        <v>3.5</v>
      </c>
      <c r="G118" s="53">
        <f t="shared" si="16"/>
        <v>-0.25</v>
      </c>
      <c r="J118" s="7"/>
      <c r="K118" s="7"/>
    </row>
    <row r="119" spans="1:11" ht="15.75">
      <c r="A119" s="3"/>
      <c r="B119" s="17"/>
      <c r="C119" s="33"/>
      <c r="D119" s="14" t="s">
        <v>105</v>
      </c>
      <c r="E119" s="53"/>
      <c r="F119" s="53"/>
      <c r="G119" s="22"/>
      <c r="J119" s="7"/>
      <c r="K119" s="7"/>
    </row>
    <row r="120" spans="1:11" ht="15.75">
      <c r="A120" s="3"/>
      <c r="B120" s="15">
        <v>1</v>
      </c>
      <c r="C120" s="8">
        <v>221104</v>
      </c>
      <c r="D120" s="18" t="s">
        <v>106</v>
      </c>
      <c r="E120" s="22">
        <v>1</v>
      </c>
      <c r="F120" s="22">
        <v>1</v>
      </c>
      <c r="G120" s="22">
        <f t="shared" si="9"/>
        <v>0</v>
      </c>
      <c r="J120" s="7"/>
      <c r="K120" s="7"/>
    </row>
    <row r="121" spans="1:11" ht="15.75">
      <c r="A121" s="3"/>
      <c r="B121" s="15">
        <v>2</v>
      </c>
      <c r="C121" s="8">
        <v>222102</v>
      </c>
      <c r="D121" s="18" t="s">
        <v>107</v>
      </c>
      <c r="E121" s="22">
        <v>2</v>
      </c>
      <c r="F121" s="22">
        <v>2</v>
      </c>
      <c r="G121" s="22">
        <f t="shared" si="9"/>
        <v>0</v>
      </c>
      <c r="J121" s="7"/>
      <c r="K121" s="7"/>
    </row>
    <row r="122" spans="1:11" ht="15.75">
      <c r="A122" s="3"/>
      <c r="B122" s="15">
        <v>3</v>
      </c>
      <c r="C122" s="8">
        <v>325301</v>
      </c>
      <c r="D122" s="18" t="s">
        <v>108</v>
      </c>
      <c r="E122" s="22">
        <v>0.75</v>
      </c>
      <c r="F122" s="22">
        <v>0.5</v>
      </c>
      <c r="G122" s="22">
        <f t="shared" si="9"/>
        <v>-0.25</v>
      </c>
      <c r="J122" s="7"/>
      <c r="K122" s="7"/>
    </row>
    <row r="123" spans="1:11" ht="15.75">
      <c r="A123" s="3"/>
      <c r="B123" s="15">
        <v>4</v>
      </c>
      <c r="C123" s="8">
        <v>532104</v>
      </c>
      <c r="D123" s="18" t="s">
        <v>54</v>
      </c>
      <c r="E123" s="22">
        <v>1</v>
      </c>
      <c r="F123" s="22">
        <v>1</v>
      </c>
      <c r="G123" s="22">
        <f t="shared" si="9"/>
        <v>0</v>
      </c>
      <c r="J123" s="7"/>
      <c r="K123" s="7"/>
    </row>
    <row r="124" spans="1:11" ht="15.75">
      <c r="A124" s="3"/>
      <c r="B124" s="31"/>
      <c r="C124" s="31"/>
      <c r="D124" s="20" t="s">
        <v>5</v>
      </c>
      <c r="E124" s="53">
        <f>SUM(E120:E123)</f>
        <v>4.75</v>
      </c>
      <c r="F124" s="53">
        <f t="shared" ref="F124:G124" si="17">SUM(F120:F123)</f>
        <v>4.5</v>
      </c>
      <c r="G124" s="53">
        <f t="shared" si="17"/>
        <v>-0.25</v>
      </c>
      <c r="J124" s="7"/>
      <c r="K124" s="7"/>
    </row>
    <row r="125" spans="1:11" ht="15.75">
      <c r="A125" s="3"/>
      <c r="B125" s="17"/>
      <c r="C125" s="33"/>
      <c r="D125" s="14" t="s">
        <v>109</v>
      </c>
      <c r="E125" s="53"/>
      <c r="F125" s="53"/>
      <c r="G125" s="22"/>
      <c r="J125" s="7"/>
      <c r="K125" s="7"/>
    </row>
    <row r="126" spans="1:11" ht="15.75">
      <c r="A126" s="3"/>
      <c r="B126" s="15">
        <v>1</v>
      </c>
      <c r="C126" s="8">
        <v>221104</v>
      </c>
      <c r="D126" s="18" t="s">
        <v>110</v>
      </c>
      <c r="E126" s="22">
        <v>0.25</v>
      </c>
      <c r="F126" s="22">
        <v>0.25</v>
      </c>
      <c r="G126" s="22">
        <f t="shared" si="9"/>
        <v>0</v>
      </c>
      <c r="J126" s="7"/>
      <c r="K126" s="7"/>
    </row>
    <row r="127" spans="1:11" ht="15.75">
      <c r="A127" s="3"/>
      <c r="B127" s="15">
        <v>2</v>
      </c>
      <c r="C127" s="8">
        <v>222102</v>
      </c>
      <c r="D127" s="18" t="s">
        <v>55</v>
      </c>
      <c r="E127" s="22">
        <v>1</v>
      </c>
      <c r="F127" s="22">
        <v>1</v>
      </c>
      <c r="G127" s="22">
        <f t="shared" si="9"/>
        <v>0</v>
      </c>
      <c r="J127" s="7"/>
      <c r="K127" s="7"/>
    </row>
    <row r="128" spans="1:11" ht="15.75">
      <c r="A128" s="3"/>
      <c r="B128" s="15">
        <v>3</v>
      </c>
      <c r="C128" s="8">
        <v>532104</v>
      </c>
      <c r="D128" s="18" t="s">
        <v>56</v>
      </c>
      <c r="E128" s="22">
        <v>0.5</v>
      </c>
      <c r="F128" s="22">
        <v>0.5</v>
      </c>
      <c r="G128" s="22">
        <f t="shared" si="9"/>
        <v>0</v>
      </c>
      <c r="J128" s="7"/>
      <c r="K128" s="7"/>
    </row>
    <row r="129" spans="1:11" ht="15.75">
      <c r="A129" s="3"/>
      <c r="B129" s="31"/>
      <c r="C129" s="31"/>
      <c r="D129" s="20" t="s">
        <v>5</v>
      </c>
      <c r="E129" s="53">
        <f>SUM(E126:E128)</f>
        <v>1.75</v>
      </c>
      <c r="F129" s="53">
        <f t="shared" ref="F129:G129" si="18">SUM(F126:F128)</f>
        <v>1.75</v>
      </c>
      <c r="G129" s="53">
        <f t="shared" si="18"/>
        <v>0</v>
      </c>
      <c r="J129" s="7"/>
      <c r="K129" s="7"/>
    </row>
    <row r="130" spans="1:11" ht="15.75">
      <c r="A130" s="3"/>
      <c r="B130" s="17"/>
      <c r="C130" s="24"/>
      <c r="D130" s="14" t="s">
        <v>85</v>
      </c>
      <c r="E130" s="53"/>
      <c r="F130" s="53"/>
      <c r="G130" s="22"/>
      <c r="J130" s="7"/>
      <c r="K130" s="7"/>
    </row>
    <row r="131" spans="1:11" ht="15.75">
      <c r="A131" s="3"/>
      <c r="B131" s="15">
        <v>1</v>
      </c>
      <c r="C131" s="8">
        <v>221104</v>
      </c>
      <c r="D131" s="18" t="s">
        <v>88</v>
      </c>
      <c r="E131" s="22">
        <v>0.75</v>
      </c>
      <c r="F131" s="22">
        <v>0.75</v>
      </c>
      <c r="G131" s="22">
        <f t="shared" si="9"/>
        <v>0</v>
      </c>
      <c r="J131" s="7"/>
      <c r="K131" s="7"/>
    </row>
    <row r="132" spans="1:11" ht="15.75">
      <c r="A132" s="3"/>
      <c r="B132" s="15">
        <v>2</v>
      </c>
      <c r="C132" s="8">
        <v>222102</v>
      </c>
      <c r="D132" s="18" t="s">
        <v>87</v>
      </c>
      <c r="E132" s="22">
        <v>1.75</v>
      </c>
      <c r="F132" s="22">
        <v>1.5</v>
      </c>
      <c r="G132" s="22">
        <f t="shared" si="9"/>
        <v>-0.25</v>
      </c>
      <c r="J132" s="7"/>
      <c r="K132" s="7"/>
    </row>
    <row r="133" spans="1:11" ht="15.75">
      <c r="A133" s="3"/>
      <c r="B133" s="15">
        <v>3</v>
      </c>
      <c r="C133" s="8">
        <v>325301</v>
      </c>
      <c r="D133" s="18" t="s">
        <v>86</v>
      </c>
      <c r="E133" s="22">
        <v>0.75</v>
      </c>
      <c r="F133" s="22">
        <v>0.5</v>
      </c>
      <c r="G133" s="22">
        <f t="shared" si="9"/>
        <v>-0.25</v>
      </c>
      <c r="J133" s="7"/>
      <c r="K133" s="7"/>
    </row>
    <row r="134" spans="1:11" ht="15.75">
      <c r="A134" s="3"/>
      <c r="B134" s="15">
        <v>4</v>
      </c>
      <c r="C134" s="8">
        <v>532104</v>
      </c>
      <c r="D134" s="18" t="s">
        <v>57</v>
      </c>
      <c r="E134" s="22">
        <v>0.5</v>
      </c>
      <c r="F134" s="22">
        <v>0.5</v>
      </c>
      <c r="G134" s="22">
        <f t="shared" si="9"/>
        <v>0</v>
      </c>
      <c r="J134" s="7"/>
      <c r="K134" s="7"/>
    </row>
    <row r="135" spans="1:11" ht="15.75">
      <c r="A135" s="3"/>
      <c r="B135" s="31"/>
      <c r="C135" s="31"/>
      <c r="D135" s="20" t="s">
        <v>5</v>
      </c>
      <c r="E135" s="53">
        <f>SUM(E131:E134)</f>
        <v>3.75</v>
      </c>
      <c r="F135" s="53">
        <f t="shared" ref="F135:G135" si="19">SUM(F131:F134)</f>
        <v>3.25</v>
      </c>
      <c r="G135" s="53">
        <f t="shared" si="19"/>
        <v>-0.5</v>
      </c>
      <c r="J135" s="7"/>
      <c r="K135" s="7"/>
    </row>
    <row r="136" spans="1:11" ht="15.75">
      <c r="A136" s="3"/>
      <c r="B136" s="17"/>
      <c r="C136" s="36"/>
      <c r="D136" s="14" t="s">
        <v>112</v>
      </c>
      <c r="E136" s="22"/>
      <c r="F136" s="22"/>
      <c r="G136" s="22"/>
      <c r="J136" s="7"/>
      <c r="K136" s="7"/>
    </row>
    <row r="137" spans="1:11" ht="15.75">
      <c r="A137" s="3"/>
      <c r="B137" s="15">
        <v>1</v>
      </c>
      <c r="C137" s="8">
        <v>221104</v>
      </c>
      <c r="D137" s="18" t="s">
        <v>111</v>
      </c>
      <c r="E137" s="22">
        <v>0.25</v>
      </c>
      <c r="F137" s="22">
        <v>0.25</v>
      </c>
      <c r="G137" s="22">
        <f t="shared" si="9"/>
        <v>0</v>
      </c>
      <c r="J137" s="7"/>
      <c r="K137" s="7"/>
    </row>
    <row r="138" spans="1:11" ht="15.75">
      <c r="A138" s="3"/>
      <c r="B138" s="15">
        <v>2</v>
      </c>
      <c r="C138" s="8">
        <v>222102</v>
      </c>
      <c r="D138" s="18" t="s">
        <v>47</v>
      </c>
      <c r="E138" s="22">
        <v>1</v>
      </c>
      <c r="F138" s="22">
        <v>1</v>
      </c>
      <c r="G138" s="22">
        <f t="shared" si="9"/>
        <v>0</v>
      </c>
      <c r="J138" s="7"/>
      <c r="K138" s="7"/>
    </row>
    <row r="139" spans="1:11" ht="15.75">
      <c r="A139" s="3"/>
      <c r="B139" s="15">
        <v>3</v>
      </c>
      <c r="C139" s="8">
        <v>532104</v>
      </c>
      <c r="D139" s="18" t="s">
        <v>58</v>
      </c>
      <c r="E139" s="22">
        <v>0.5</v>
      </c>
      <c r="F139" s="22">
        <v>0.5</v>
      </c>
      <c r="G139" s="22">
        <f t="shared" si="9"/>
        <v>0</v>
      </c>
      <c r="J139" s="7"/>
      <c r="K139" s="7"/>
    </row>
    <row r="140" spans="1:11" ht="15.75">
      <c r="A140" s="3"/>
      <c r="B140" s="31"/>
      <c r="C140" s="31"/>
      <c r="D140" s="20" t="s">
        <v>5</v>
      </c>
      <c r="E140" s="53">
        <f>SUM(E137:E139)</f>
        <v>1.75</v>
      </c>
      <c r="F140" s="53">
        <f t="shared" ref="F140:G140" si="20">SUM(F137:F139)</f>
        <v>1.75</v>
      </c>
      <c r="G140" s="53">
        <f t="shared" si="20"/>
        <v>0</v>
      </c>
      <c r="J140" s="7"/>
      <c r="K140" s="7"/>
    </row>
    <row r="141" spans="1:11" ht="15.75">
      <c r="A141" s="3"/>
      <c r="B141" s="17"/>
      <c r="C141" s="32"/>
      <c r="D141" s="14" t="s">
        <v>81</v>
      </c>
      <c r="E141" s="22"/>
      <c r="F141" s="22"/>
      <c r="G141" s="22"/>
      <c r="J141" s="7"/>
      <c r="K141" s="7"/>
    </row>
    <row r="142" spans="1:11" ht="15.75">
      <c r="A142" s="3"/>
      <c r="B142" s="15">
        <v>1</v>
      </c>
      <c r="C142" s="8">
        <v>221104</v>
      </c>
      <c r="D142" s="18" t="s">
        <v>84</v>
      </c>
      <c r="E142" s="22">
        <v>0.75</v>
      </c>
      <c r="F142" s="22">
        <v>0.75</v>
      </c>
      <c r="G142" s="22">
        <f t="shared" si="9"/>
        <v>0</v>
      </c>
      <c r="J142" s="7"/>
      <c r="K142" s="7"/>
    </row>
    <row r="143" spans="1:11" ht="15.75">
      <c r="A143" s="3"/>
      <c r="B143" s="15">
        <v>2</v>
      </c>
      <c r="C143" s="8">
        <v>222102</v>
      </c>
      <c r="D143" s="18" t="s">
        <v>82</v>
      </c>
      <c r="E143" s="22">
        <v>1.5</v>
      </c>
      <c r="F143" s="22">
        <v>1.75</v>
      </c>
      <c r="G143" s="22">
        <f t="shared" si="9"/>
        <v>0.25</v>
      </c>
      <c r="J143" s="7"/>
      <c r="K143" s="7"/>
    </row>
    <row r="144" spans="1:11" ht="15.75">
      <c r="A144" s="3"/>
      <c r="B144" s="45">
        <v>3</v>
      </c>
      <c r="C144" s="8">
        <v>325301</v>
      </c>
      <c r="D144" s="18" t="s">
        <v>83</v>
      </c>
      <c r="E144" s="22">
        <v>0.5</v>
      </c>
      <c r="F144" s="22">
        <v>1</v>
      </c>
      <c r="G144" s="22">
        <f t="shared" si="9"/>
        <v>0.5</v>
      </c>
      <c r="J144" s="7"/>
      <c r="K144" s="7"/>
    </row>
    <row r="145" spans="1:11" ht="15.75">
      <c r="A145" s="3"/>
      <c r="B145" s="45">
        <v>4</v>
      </c>
      <c r="C145" s="8">
        <v>322101</v>
      </c>
      <c r="D145" s="18" t="s">
        <v>59</v>
      </c>
      <c r="E145" s="22">
        <v>0</v>
      </c>
      <c r="F145" s="22">
        <v>0.25</v>
      </c>
      <c r="G145" s="22">
        <f t="shared" si="9"/>
        <v>0.25</v>
      </c>
      <c r="J145" s="7"/>
      <c r="K145" s="7"/>
    </row>
    <row r="146" spans="1:11" ht="15.75">
      <c r="A146" s="3"/>
      <c r="B146" s="45">
        <v>5</v>
      </c>
      <c r="C146" s="8">
        <v>532104</v>
      </c>
      <c r="D146" s="18" t="s">
        <v>60</v>
      </c>
      <c r="E146" s="22">
        <v>1</v>
      </c>
      <c r="F146" s="22">
        <v>1</v>
      </c>
      <c r="G146" s="22">
        <f t="shared" ref="G146:G279" si="21">SUM(F146-E146)</f>
        <v>0</v>
      </c>
      <c r="J146" s="7"/>
      <c r="K146" s="7"/>
    </row>
    <row r="147" spans="1:11" ht="15.75">
      <c r="A147" s="3"/>
      <c r="B147" s="31"/>
      <c r="C147" s="31"/>
      <c r="D147" s="20" t="s">
        <v>5</v>
      </c>
      <c r="E147" s="53">
        <f>SUM(E142:E146)</f>
        <v>3.75</v>
      </c>
      <c r="F147" s="53">
        <f t="shared" ref="F147:G147" si="22">SUM(F142:F146)</f>
        <v>4.75</v>
      </c>
      <c r="G147" s="53">
        <f t="shared" si="22"/>
        <v>1</v>
      </c>
      <c r="J147" s="7"/>
      <c r="K147" s="7"/>
    </row>
    <row r="148" spans="1:11" ht="15.75">
      <c r="A148" s="3"/>
      <c r="B148" s="17"/>
      <c r="C148" s="32"/>
      <c r="D148" s="14" t="s">
        <v>113</v>
      </c>
      <c r="E148" s="22"/>
      <c r="F148" s="22"/>
      <c r="G148" s="22"/>
      <c r="J148" s="7"/>
      <c r="K148" s="7"/>
    </row>
    <row r="149" spans="1:11" ht="15.75">
      <c r="A149" s="3"/>
      <c r="B149" s="15">
        <v>1</v>
      </c>
      <c r="C149" s="8">
        <v>221104</v>
      </c>
      <c r="D149" s="18" t="s">
        <v>114</v>
      </c>
      <c r="E149" s="22">
        <v>0.25</v>
      </c>
      <c r="F149" s="22">
        <v>0.25</v>
      </c>
      <c r="G149" s="22">
        <f t="shared" si="21"/>
        <v>0</v>
      </c>
      <c r="J149" s="7"/>
      <c r="K149" s="7"/>
    </row>
    <row r="150" spans="1:11" ht="15.75">
      <c r="A150" s="3"/>
      <c r="B150" s="15">
        <v>2</v>
      </c>
      <c r="C150" s="8">
        <v>222102</v>
      </c>
      <c r="D150" s="18" t="s">
        <v>47</v>
      </c>
      <c r="E150" s="22">
        <v>1</v>
      </c>
      <c r="F150" s="22">
        <v>1</v>
      </c>
      <c r="G150" s="22">
        <f t="shared" si="21"/>
        <v>0</v>
      </c>
      <c r="J150" s="7"/>
      <c r="K150" s="7"/>
    </row>
    <row r="151" spans="1:11" ht="15.75">
      <c r="A151" s="3"/>
      <c r="B151" s="15">
        <v>3</v>
      </c>
      <c r="C151" s="8">
        <v>532104</v>
      </c>
      <c r="D151" s="18" t="s">
        <v>61</v>
      </c>
      <c r="E151" s="22">
        <v>0.5</v>
      </c>
      <c r="F151" s="22">
        <v>0.5</v>
      </c>
      <c r="G151" s="22">
        <f t="shared" si="21"/>
        <v>0</v>
      </c>
      <c r="J151" s="7"/>
      <c r="K151" s="7"/>
    </row>
    <row r="152" spans="1:11" ht="15.75">
      <c r="A152" s="3"/>
      <c r="B152" s="31"/>
      <c r="C152" s="31"/>
      <c r="D152" s="20" t="s">
        <v>5</v>
      </c>
      <c r="E152" s="53">
        <f>SUM(E149:E151)</f>
        <v>1.75</v>
      </c>
      <c r="F152" s="53">
        <f t="shared" ref="F152:G152" si="23">SUM(F149:F151)</f>
        <v>1.75</v>
      </c>
      <c r="G152" s="53">
        <f t="shared" si="23"/>
        <v>0</v>
      </c>
      <c r="J152" s="7"/>
      <c r="K152" s="7"/>
    </row>
    <row r="153" spans="1:11" ht="15.75">
      <c r="A153" s="3"/>
      <c r="B153" s="17"/>
      <c r="C153" s="32"/>
      <c r="D153" s="14" t="s">
        <v>115</v>
      </c>
      <c r="E153" s="22"/>
      <c r="F153" s="22"/>
      <c r="G153" s="22"/>
      <c r="J153" s="7"/>
      <c r="K153" s="7"/>
    </row>
    <row r="154" spans="1:11" ht="15.75">
      <c r="A154" s="3"/>
      <c r="B154" s="15">
        <v>1</v>
      </c>
      <c r="C154" s="8">
        <v>221104</v>
      </c>
      <c r="D154" s="18" t="s">
        <v>116</v>
      </c>
      <c r="E154" s="22">
        <v>0.25</v>
      </c>
      <c r="F154" s="22">
        <v>0.25</v>
      </c>
      <c r="G154" s="22">
        <f t="shared" si="21"/>
        <v>0</v>
      </c>
      <c r="J154" s="7"/>
      <c r="K154" s="7"/>
    </row>
    <row r="155" spans="1:11" ht="15.75">
      <c r="A155" s="3"/>
      <c r="B155" s="15">
        <v>2</v>
      </c>
      <c r="C155" s="8">
        <v>222102</v>
      </c>
      <c r="D155" s="18" t="s">
        <v>47</v>
      </c>
      <c r="E155" s="22">
        <v>1</v>
      </c>
      <c r="F155" s="22">
        <v>1</v>
      </c>
      <c r="G155" s="22">
        <f t="shared" si="21"/>
        <v>0</v>
      </c>
      <c r="J155" s="7"/>
      <c r="K155" s="7"/>
    </row>
    <row r="156" spans="1:11" ht="15.75">
      <c r="A156" s="3"/>
      <c r="B156" s="15">
        <v>3</v>
      </c>
      <c r="C156" s="8">
        <v>532104</v>
      </c>
      <c r="D156" s="18" t="s">
        <v>62</v>
      </c>
      <c r="E156" s="22">
        <v>0.5</v>
      </c>
      <c r="F156" s="22">
        <v>0.5</v>
      </c>
      <c r="G156" s="22">
        <f t="shared" si="21"/>
        <v>0</v>
      </c>
      <c r="J156" s="7"/>
      <c r="K156" s="7"/>
    </row>
    <row r="157" spans="1:11" ht="15.75">
      <c r="A157" s="3"/>
      <c r="B157" s="31"/>
      <c r="C157" s="31"/>
      <c r="D157" s="20" t="s">
        <v>5</v>
      </c>
      <c r="E157" s="53">
        <f>SUM(E154:E156)</f>
        <v>1.75</v>
      </c>
      <c r="F157" s="53">
        <f t="shared" ref="F157:G157" si="24">SUM(F154:F156)</f>
        <v>1.75</v>
      </c>
      <c r="G157" s="53">
        <f t="shared" si="24"/>
        <v>0</v>
      </c>
      <c r="J157" s="7"/>
      <c r="K157" s="7"/>
    </row>
    <row r="158" spans="1:11" ht="15.75">
      <c r="A158" s="3"/>
      <c r="B158" s="17"/>
      <c r="C158" s="32"/>
      <c r="D158" s="14" t="s">
        <v>117</v>
      </c>
      <c r="E158" s="22"/>
      <c r="F158" s="22"/>
      <c r="G158" s="22"/>
      <c r="J158" s="7"/>
      <c r="K158" s="7"/>
    </row>
    <row r="159" spans="1:11" ht="15.75">
      <c r="A159" s="3"/>
      <c r="B159" s="15">
        <v>1</v>
      </c>
      <c r="C159" s="8">
        <v>221104</v>
      </c>
      <c r="D159" s="18" t="s">
        <v>118</v>
      </c>
      <c r="E159" s="22">
        <v>0.25</v>
      </c>
      <c r="F159" s="22">
        <v>0.25</v>
      </c>
      <c r="G159" s="22">
        <f t="shared" si="21"/>
        <v>0</v>
      </c>
      <c r="J159" s="7"/>
      <c r="K159" s="7"/>
    </row>
    <row r="160" spans="1:11" ht="15.75">
      <c r="A160" s="3"/>
      <c r="B160" s="15">
        <v>2</v>
      </c>
      <c r="C160" s="8">
        <v>222102</v>
      </c>
      <c r="D160" s="18" t="s">
        <v>47</v>
      </c>
      <c r="E160" s="22">
        <v>1</v>
      </c>
      <c r="F160" s="22">
        <v>1</v>
      </c>
      <c r="G160" s="22">
        <f t="shared" si="21"/>
        <v>0</v>
      </c>
      <c r="J160" s="7"/>
      <c r="K160" s="7"/>
    </row>
    <row r="161" spans="1:11" ht="15.75">
      <c r="A161" s="3"/>
      <c r="B161" s="15">
        <v>3</v>
      </c>
      <c r="C161" s="8">
        <v>532104</v>
      </c>
      <c r="D161" s="18" t="s">
        <v>63</v>
      </c>
      <c r="E161" s="22">
        <v>1</v>
      </c>
      <c r="F161" s="22">
        <v>1</v>
      </c>
      <c r="G161" s="22">
        <f t="shared" si="21"/>
        <v>0</v>
      </c>
      <c r="J161" s="7"/>
      <c r="K161" s="7"/>
    </row>
    <row r="162" spans="1:11" ht="15.75">
      <c r="A162" s="3"/>
      <c r="B162" s="31"/>
      <c r="C162" s="31"/>
      <c r="D162" s="20" t="s">
        <v>5</v>
      </c>
      <c r="E162" s="53">
        <f>SUM(E159:E161)</f>
        <v>2.25</v>
      </c>
      <c r="F162" s="53">
        <f t="shared" ref="F162:G162" si="25">SUM(F159:F161)</f>
        <v>2.25</v>
      </c>
      <c r="G162" s="53">
        <f t="shared" si="25"/>
        <v>0</v>
      </c>
      <c r="J162" s="7"/>
      <c r="K162" s="7"/>
    </row>
    <row r="163" spans="1:11" ht="15.75">
      <c r="A163" s="3"/>
      <c r="B163" s="17"/>
      <c r="C163" s="36"/>
      <c r="D163" s="14" t="s">
        <v>119</v>
      </c>
      <c r="E163" s="22"/>
      <c r="F163" s="22"/>
      <c r="G163" s="22"/>
      <c r="J163" s="7"/>
      <c r="K163" s="7"/>
    </row>
    <row r="164" spans="1:11" ht="15.75">
      <c r="A164" s="3"/>
      <c r="B164" s="15">
        <v>1</v>
      </c>
      <c r="C164" s="8">
        <v>221104</v>
      </c>
      <c r="D164" s="18" t="s">
        <v>120</v>
      </c>
      <c r="E164" s="22">
        <v>0.5</v>
      </c>
      <c r="F164" s="22">
        <v>0.5</v>
      </c>
      <c r="G164" s="22">
        <f t="shared" si="21"/>
        <v>0</v>
      </c>
      <c r="J164" s="7"/>
      <c r="K164" s="7"/>
    </row>
    <row r="165" spans="1:11" ht="15.75">
      <c r="A165" s="3"/>
      <c r="B165" s="15">
        <v>2</v>
      </c>
      <c r="C165" s="8">
        <v>222102</v>
      </c>
      <c r="D165" s="18" t="s">
        <v>121</v>
      </c>
      <c r="E165" s="22">
        <v>0.75</v>
      </c>
      <c r="F165" s="22">
        <v>1</v>
      </c>
      <c r="G165" s="22">
        <f t="shared" si="21"/>
        <v>0.25</v>
      </c>
      <c r="J165" s="7"/>
      <c r="K165" s="7"/>
    </row>
    <row r="166" spans="1:11" ht="15.75">
      <c r="A166" s="3"/>
      <c r="B166" s="45">
        <v>3</v>
      </c>
      <c r="C166" s="8">
        <v>325301</v>
      </c>
      <c r="D166" s="18" t="s">
        <v>122</v>
      </c>
      <c r="E166" s="22">
        <v>0.25</v>
      </c>
      <c r="F166" s="22">
        <v>0.5</v>
      </c>
      <c r="G166" s="22">
        <f t="shared" si="21"/>
        <v>0.25</v>
      </c>
      <c r="J166" s="7"/>
      <c r="K166" s="7"/>
    </row>
    <row r="167" spans="1:11" ht="15.75">
      <c r="A167" s="3"/>
      <c r="B167" s="45">
        <v>4</v>
      </c>
      <c r="C167" s="8">
        <v>322101</v>
      </c>
      <c r="D167" s="18" t="s">
        <v>64</v>
      </c>
      <c r="E167" s="22">
        <v>0</v>
      </c>
      <c r="F167" s="22">
        <v>0.25</v>
      </c>
      <c r="G167" s="22">
        <f t="shared" si="21"/>
        <v>0.25</v>
      </c>
      <c r="J167" s="7"/>
      <c r="K167" s="7"/>
    </row>
    <row r="168" spans="1:11" ht="15.75">
      <c r="A168" s="3"/>
      <c r="B168" s="45">
        <v>5</v>
      </c>
      <c r="C168" s="8">
        <v>532104</v>
      </c>
      <c r="D168" s="18" t="s">
        <v>65</v>
      </c>
      <c r="E168" s="22">
        <v>1</v>
      </c>
      <c r="F168" s="22">
        <v>1</v>
      </c>
      <c r="G168" s="22">
        <f t="shared" si="21"/>
        <v>0</v>
      </c>
      <c r="J168" s="7"/>
      <c r="K168" s="7"/>
    </row>
    <row r="169" spans="1:11" ht="15.75">
      <c r="A169" s="3"/>
      <c r="B169" s="31"/>
      <c r="C169" s="31"/>
      <c r="D169" s="20" t="s">
        <v>5</v>
      </c>
      <c r="E169" s="53">
        <f>SUM(E164:E168)</f>
        <v>2.5</v>
      </c>
      <c r="F169" s="53">
        <f t="shared" ref="F169:G169" si="26">SUM(F164:F168)</f>
        <v>3.25</v>
      </c>
      <c r="G169" s="53">
        <f t="shared" si="26"/>
        <v>0.75</v>
      </c>
      <c r="J169" s="7"/>
      <c r="K169" s="7"/>
    </row>
    <row r="170" spans="1:11" ht="15.75">
      <c r="A170" s="3"/>
      <c r="B170" s="17"/>
      <c r="C170" s="32"/>
      <c r="D170" s="14" t="s">
        <v>123</v>
      </c>
      <c r="E170" s="22"/>
      <c r="F170" s="22"/>
      <c r="G170" s="22"/>
      <c r="J170" s="7"/>
      <c r="K170" s="7"/>
    </row>
    <row r="171" spans="1:11" ht="15.75">
      <c r="A171" s="3"/>
      <c r="B171" s="15">
        <v>1</v>
      </c>
      <c r="C171" s="8">
        <v>221104</v>
      </c>
      <c r="D171" s="18" t="s">
        <v>124</v>
      </c>
      <c r="E171" s="22">
        <v>0.25</v>
      </c>
      <c r="F171" s="22">
        <v>0</v>
      </c>
      <c r="G171" s="22">
        <f t="shared" si="21"/>
        <v>-0.25</v>
      </c>
      <c r="J171" s="7"/>
      <c r="K171" s="7"/>
    </row>
    <row r="172" spans="1:11" ht="15.75">
      <c r="A172" s="3"/>
      <c r="B172" s="15">
        <v>2</v>
      </c>
      <c r="C172" s="8">
        <v>222102</v>
      </c>
      <c r="D172" s="18" t="s">
        <v>125</v>
      </c>
      <c r="E172" s="22">
        <v>0.25</v>
      </c>
      <c r="F172" s="22">
        <v>1</v>
      </c>
      <c r="G172" s="22">
        <f t="shared" si="21"/>
        <v>0.75</v>
      </c>
      <c r="J172" s="7"/>
      <c r="K172" s="7"/>
    </row>
    <row r="173" spans="1:11" ht="15.75">
      <c r="A173" s="3"/>
      <c r="B173" s="15">
        <v>3</v>
      </c>
      <c r="C173" s="8">
        <v>532104</v>
      </c>
      <c r="D173" s="18" t="s">
        <v>66</v>
      </c>
      <c r="E173" s="22">
        <v>0.5</v>
      </c>
      <c r="F173" s="22">
        <v>0.5</v>
      </c>
      <c r="G173" s="22">
        <f t="shared" si="21"/>
        <v>0</v>
      </c>
      <c r="J173" s="7"/>
      <c r="K173" s="7"/>
    </row>
    <row r="174" spans="1:11" ht="15.75">
      <c r="A174" s="3"/>
      <c r="B174" s="31"/>
      <c r="C174" s="31"/>
      <c r="D174" s="20" t="s">
        <v>5</v>
      </c>
      <c r="E174" s="53">
        <f>SUM(E171:E173)</f>
        <v>1</v>
      </c>
      <c r="F174" s="53">
        <f t="shared" ref="F174:G174" si="27">SUM(F171:F173)</f>
        <v>1.5</v>
      </c>
      <c r="G174" s="53">
        <f t="shared" si="27"/>
        <v>0.5</v>
      </c>
      <c r="J174" s="7"/>
      <c r="K174" s="7"/>
    </row>
    <row r="175" spans="1:11" ht="15.75">
      <c r="A175" s="3"/>
      <c r="B175" s="17"/>
      <c r="C175" s="32"/>
      <c r="D175" s="14" t="s">
        <v>126</v>
      </c>
      <c r="E175" s="22"/>
      <c r="F175" s="22"/>
      <c r="G175" s="22"/>
      <c r="J175" s="7"/>
      <c r="K175" s="7"/>
    </row>
    <row r="176" spans="1:11" ht="15.75">
      <c r="A176" s="3"/>
      <c r="B176" s="15">
        <v>1</v>
      </c>
      <c r="C176" s="8">
        <v>221104</v>
      </c>
      <c r="D176" s="18" t="s">
        <v>127</v>
      </c>
      <c r="E176" s="22">
        <v>0.5</v>
      </c>
      <c r="F176" s="22">
        <v>0.5</v>
      </c>
      <c r="G176" s="22">
        <f t="shared" si="21"/>
        <v>0</v>
      </c>
      <c r="J176" s="7"/>
      <c r="K176" s="7"/>
    </row>
    <row r="177" spans="1:11" ht="15.75">
      <c r="A177" s="3"/>
      <c r="B177" s="15">
        <v>2</v>
      </c>
      <c r="C177" s="8">
        <v>222102</v>
      </c>
      <c r="D177" s="18" t="s">
        <v>128</v>
      </c>
      <c r="E177" s="22">
        <v>1.25</v>
      </c>
      <c r="F177" s="22">
        <v>1.5</v>
      </c>
      <c r="G177" s="22">
        <f t="shared" si="21"/>
        <v>0.25</v>
      </c>
      <c r="J177" s="7"/>
      <c r="K177" s="7"/>
    </row>
    <row r="178" spans="1:11" ht="15.75">
      <c r="A178" s="3"/>
      <c r="B178" s="15">
        <v>3</v>
      </c>
      <c r="C178" s="8">
        <v>325301</v>
      </c>
      <c r="D178" s="18" t="s">
        <v>129</v>
      </c>
      <c r="E178" s="22">
        <v>0.5</v>
      </c>
      <c r="F178" s="22">
        <v>0.5</v>
      </c>
      <c r="G178" s="22">
        <f t="shared" si="21"/>
        <v>0</v>
      </c>
      <c r="J178" s="7"/>
      <c r="K178" s="7"/>
    </row>
    <row r="179" spans="1:11" ht="15.75">
      <c r="A179" s="3"/>
      <c r="B179" s="15">
        <v>4</v>
      </c>
      <c r="C179" s="8">
        <v>532104</v>
      </c>
      <c r="D179" s="18" t="s">
        <v>67</v>
      </c>
      <c r="E179" s="22">
        <v>0.5</v>
      </c>
      <c r="F179" s="22">
        <v>0.5</v>
      </c>
      <c r="G179" s="22">
        <f t="shared" si="21"/>
        <v>0</v>
      </c>
      <c r="J179" s="7"/>
      <c r="K179" s="7"/>
    </row>
    <row r="180" spans="1:11" ht="15.75">
      <c r="A180" s="3"/>
      <c r="B180" s="31"/>
      <c r="C180" s="31"/>
      <c r="D180" s="20" t="s">
        <v>5</v>
      </c>
      <c r="E180" s="53">
        <f>SUM(E176:E179)</f>
        <v>2.75</v>
      </c>
      <c r="F180" s="53">
        <f t="shared" ref="F180:G180" si="28">SUM(F176:F179)</f>
        <v>3</v>
      </c>
      <c r="G180" s="53">
        <f t="shared" si="28"/>
        <v>0.25</v>
      </c>
      <c r="J180" s="7"/>
      <c r="K180" s="7"/>
    </row>
    <row r="181" spans="1:11" ht="15.75">
      <c r="A181" s="3"/>
      <c r="B181" s="17"/>
      <c r="C181" s="36"/>
      <c r="D181" s="14" t="s">
        <v>130</v>
      </c>
      <c r="E181" s="22"/>
      <c r="F181" s="22"/>
      <c r="G181" s="22"/>
      <c r="J181" s="7"/>
      <c r="K181" s="7"/>
    </row>
    <row r="182" spans="1:11" ht="15.75">
      <c r="A182" s="3"/>
      <c r="B182" s="15">
        <v>1</v>
      </c>
      <c r="C182" s="8">
        <v>221104</v>
      </c>
      <c r="D182" s="18" t="s">
        <v>131</v>
      </c>
      <c r="E182" s="22">
        <v>0.5</v>
      </c>
      <c r="F182" s="22">
        <v>0.5</v>
      </c>
      <c r="G182" s="22">
        <f t="shared" si="21"/>
        <v>0</v>
      </c>
      <c r="J182" s="7"/>
      <c r="K182" s="7"/>
    </row>
    <row r="183" spans="1:11" ht="15.75">
      <c r="A183" s="3"/>
      <c r="B183" s="15">
        <v>2</v>
      </c>
      <c r="C183" s="8">
        <v>222102</v>
      </c>
      <c r="D183" s="18" t="s">
        <v>132</v>
      </c>
      <c r="E183" s="22">
        <v>1</v>
      </c>
      <c r="F183" s="22">
        <v>1</v>
      </c>
      <c r="G183" s="22">
        <f t="shared" si="21"/>
        <v>0</v>
      </c>
      <c r="J183" s="7"/>
      <c r="K183" s="7"/>
    </row>
    <row r="184" spans="1:11" ht="15.75">
      <c r="A184" s="3"/>
      <c r="B184" s="15">
        <v>3</v>
      </c>
      <c r="C184" s="8">
        <v>325301</v>
      </c>
      <c r="D184" s="18" t="s">
        <v>133</v>
      </c>
      <c r="E184" s="22">
        <v>0.5</v>
      </c>
      <c r="F184" s="22">
        <v>0.5</v>
      </c>
      <c r="G184" s="22">
        <f t="shared" si="21"/>
        <v>0</v>
      </c>
      <c r="J184" s="7"/>
      <c r="K184" s="7"/>
    </row>
    <row r="185" spans="1:11" ht="15.75">
      <c r="A185" s="3"/>
      <c r="B185" s="15">
        <v>4</v>
      </c>
      <c r="C185" s="8">
        <v>325501</v>
      </c>
      <c r="D185" s="18" t="s">
        <v>151</v>
      </c>
      <c r="E185" s="22">
        <v>0.5</v>
      </c>
      <c r="F185" s="22">
        <v>0.5</v>
      </c>
      <c r="G185" s="22">
        <f t="shared" si="21"/>
        <v>0</v>
      </c>
      <c r="J185" s="7"/>
      <c r="K185" s="7"/>
    </row>
    <row r="186" spans="1:11" ht="15.75">
      <c r="A186" s="3"/>
      <c r="B186" s="15">
        <v>5</v>
      </c>
      <c r="C186" s="8">
        <v>532104</v>
      </c>
      <c r="D186" s="18" t="s">
        <v>68</v>
      </c>
      <c r="E186" s="22">
        <v>1</v>
      </c>
      <c r="F186" s="22">
        <v>1</v>
      </c>
      <c r="G186" s="22">
        <f t="shared" si="21"/>
        <v>0</v>
      </c>
      <c r="J186" s="7"/>
      <c r="K186" s="7"/>
    </row>
    <row r="187" spans="1:11" ht="15.75">
      <c r="A187" s="3"/>
      <c r="B187" s="31"/>
      <c r="C187" s="31"/>
      <c r="D187" s="20" t="s">
        <v>5</v>
      </c>
      <c r="E187" s="53">
        <f>SUM(E182:E186)</f>
        <v>3.5</v>
      </c>
      <c r="F187" s="53">
        <f t="shared" ref="F187:G187" si="29">SUM(F182:F186)</f>
        <v>3.5</v>
      </c>
      <c r="G187" s="53">
        <f t="shared" si="29"/>
        <v>0</v>
      </c>
      <c r="J187" s="7"/>
      <c r="K187" s="7"/>
    </row>
    <row r="188" spans="1:11" ht="15.75">
      <c r="A188" s="3"/>
      <c r="B188" s="17"/>
      <c r="C188" s="32"/>
      <c r="D188" s="14" t="s">
        <v>134</v>
      </c>
      <c r="E188" s="22"/>
      <c r="F188" s="22"/>
      <c r="G188" s="22"/>
      <c r="J188" s="7"/>
      <c r="K188" s="7"/>
    </row>
    <row r="189" spans="1:11" ht="15.75">
      <c r="A189" s="3"/>
      <c r="B189" s="15">
        <v>1</v>
      </c>
      <c r="C189" s="8">
        <v>221104</v>
      </c>
      <c r="D189" s="18" t="s">
        <v>135</v>
      </c>
      <c r="E189" s="22">
        <v>0.25</v>
      </c>
      <c r="F189" s="22">
        <v>0</v>
      </c>
      <c r="G189" s="22">
        <f t="shared" si="21"/>
        <v>-0.25</v>
      </c>
      <c r="J189" s="7"/>
      <c r="K189" s="7"/>
    </row>
    <row r="190" spans="1:11" ht="15.75">
      <c r="A190" s="3"/>
      <c r="B190" s="15">
        <v>2</v>
      </c>
      <c r="C190" s="8">
        <v>222102</v>
      </c>
      <c r="D190" s="18" t="s">
        <v>136</v>
      </c>
      <c r="E190" s="22">
        <v>0.25</v>
      </c>
      <c r="F190" s="22">
        <v>1</v>
      </c>
      <c r="G190" s="22">
        <f t="shared" si="21"/>
        <v>0.75</v>
      </c>
      <c r="J190" s="7"/>
      <c r="K190" s="7"/>
    </row>
    <row r="191" spans="1:11" ht="15.75">
      <c r="A191" s="3"/>
      <c r="B191" s="15">
        <v>3</v>
      </c>
      <c r="C191" s="8">
        <v>532104</v>
      </c>
      <c r="D191" s="18" t="s">
        <v>66</v>
      </c>
      <c r="E191" s="22">
        <v>0.5</v>
      </c>
      <c r="F191" s="22">
        <v>0.5</v>
      </c>
      <c r="G191" s="22">
        <f t="shared" si="21"/>
        <v>0</v>
      </c>
      <c r="J191" s="7"/>
      <c r="K191" s="7"/>
    </row>
    <row r="192" spans="1:11" ht="15.75">
      <c r="A192" s="3"/>
      <c r="B192" s="31"/>
      <c r="C192" s="31"/>
      <c r="D192" s="20" t="s">
        <v>5</v>
      </c>
      <c r="E192" s="53">
        <f>SUM(E189:E191)</f>
        <v>1</v>
      </c>
      <c r="F192" s="53">
        <f t="shared" ref="F192:G192" si="30">SUM(F189:F191)</f>
        <v>1.5</v>
      </c>
      <c r="G192" s="53">
        <f t="shared" si="30"/>
        <v>0.5</v>
      </c>
      <c r="J192" s="7"/>
      <c r="K192" s="7"/>
    </row>
    <row r="193" spans="1:11" ht="15.75">
      <c r="A193" s="3"/>
      <c r="B193" s="17"/>
      <c r="C193" s="32"/>
      <c r="D193" s="14" t="s">
        <v>137</v>
      </c>
      <c r="E193" s="22"/>
      <c r="F193" s="22"/>
      <c r="G193" s="22"/>
      <c r="J193" s="7"/>
      <c r="K193" s="7"/>
    </row>
    <row r="194" spans="1:11" ht="15.75">
      <c r="A194" s="3"/>
      <c r="B194" s="15">
        <v>1</v>
      </c>
      <c r="C194" s="8">
        <v>221104</v>
      </c>
      <c r="D194" s="18" t="s">
        <v>138</v>
      </c>
      <c r="E194" s="22">
        <v>0.5</v>
      </c>
      <c r="F194" s="22">
        <v>0.5</v>
      </c>
      <c r="G194" s="22">
        <f t="shared" si="21"/>
        <v>0</v>
      </c>
      <c r="J194" s="7"/>
      <c r="K194" s="7"/>
    </row>
    <row r="195" spans="1:11" ht="15.75">
      <c r="A195" s="3"/>
      <c r="B195" s="15">
        <v>2</v>
      </c>
      <c r="C195" s="8">
        <v>222102</v>
      </c>
      <c r="D195" s="18" t="s">
        <v>140</v>
      </c>
      <c r="E195" s="22">
        <v>1</v>
      </c>
      <c r="F195" s="22">
        <v>1</v>
      </c>
      <c r="G195" s="22">
        <f t="shared" si="21"/>
        <v>0</v>
      </c>
      <c r="J195" s="7"/>
      <c r="K195" s="7"/>
    </row>
    <row r="196" spans="1:11" ht="15.75">
      <c r="A196" s="3"/>
      <c r="B196" s="15">
        <v>3</v>
      </c>
      <c r="C196" s="8">
        <v>325301</v>
      </c>
      <c r="D196" s="18" t="s">
        <v>139</v>
      </c>
      <c r="E196" s="22">
        <v>0.25</v>
      </c>
      <c r="F196" s="22">
        <v>0.75</v>
      </c>
      <c r="G196" s="22">
        <f t="shared" si="21"/>
        <v>0.5</v>
      </c>
      <c r="J196" s="7"/>
      <c r="K196" s="7"/>
    </row>
    <row r="197" spans="1:11" ht="15.75">
      <c r="A197" s="3"/>
      <c r="B197" s="15">
        <v>4</v>
      </c>
      <c r="C197" s="8">
        <v>532104</v>
      </c>
      <c r="D197" s="18" t="s">
        <v>69</v>
      </c>
      <c r="E197" s="22">
        <v>0.75</v>
      </c>
      <c r="F197" s="22">
        <v>1</v>
      </c>
      <c r="G197" s="22">
        <f t="shared" si="21"/>
        <v>0.25</v>
      </c>
      <c r="J197" s="7"/>
      <c r="K197" s="7"/>
    </row>
    <row r="198" spans="1:11" ht="15.75">
      <c r="A198" s="3"/>
      <c r="B198" s="31"/>
      <c r="C198" s="31"/>
      <c r="D198" s="20" t="s">
        <v>5</v>
      </c>
      <c r="E198" s="53">
        <f>SUM(E194:E197)</f>
        <v>2.5</v>
      </c>
      <c r="F198" s="53">
        <f t="shared" ref="F198:G198" si="31">SUM(F194:F197)</f>
        <v>3.25</v>
      </c>
      <c r="G198" s="53">
        <f t="shared" si="31"/>
        <v>0.75</v>
      </c>
      <c r="J198" s="7"/>
      <c r="K198" s="7"/>
    </row>
    <row r="199" spans="1:11" ht="15.75">
      <c r="A199" s="3"/>
      <c r="B199" s="17"/>
      <c r="C199" s="36"/>
      <c r="D199" s="14" t="s">
        <v>141</v>
      </c>
      <c r="E199" s="22"/>
      <c r="F199" s="22"/>
      <c r="G199" s="22"/>
      <c r="J199" s="7"/>
      <c r="K199" s="7"/>
    </row>
    <row r="200" spans="1:11" ht="15.75">
      <c r="A200" s="3"/>
      <c r="B200" s="15">
        <v>1</v>
      </c>
      <c r="C200" s="8">
        <v>221104</v>
      </c>
      <c r="D200" s="18" t="s">
        <v>142</v>
      </c>
      <c r="E200" s="22">
        <v>0.25</v>
      </c>
      <c r="F200" s="22">
        <v>0.25</v>
      </c>
      <c r="G200" s="22">
        <f t="shared" si="21"/>
        <v>0</v>
      </c>
      <c r="J200" s="7"/>
      <c r="K200" s="7"/>
    </row>
    <row r="201" spans="1:11" ht="15.75">
      <c r="A201" s="3"/>
      <c r="B201" s="15">
        <v>2</v>
      </c>
      <c r="C201" s="8">
        <v>222102</v>
      </c>
      <c r="D201" s="18" t="s">
        <v>47</v>
      </c>
      <c r="E201" s="22">
        <v>1</v>
      </c>
      <c r="F201" s="22">
        <v>1</v>
      </c>
      <c r="G201" s="22">
        <f t="shared" si="21"/>
        <v>0</v>
      </c>
      <c r="J201" s="7"/>
      <c r="K201" s="7"/>
    </row>
    <row r="202" spans="1:11" ht="15.75">
      <c r="A202" s="3"/>
      <c r="B202" s="15">
        <v>3</v>
      </c>
      <c r="C202" s="8">
        <v>532104</v>
      </c>
      <c r="D202" s="18" t="s">
        <v>70</v>
      </c>
      <c r="E202" s="22">
        <v>0.5</v>
      </c>
      <c r="F202" s="22">
        <v>0.5</v>
      </c>
      <c r="G202" s="22">
        <f t="shared" si="21"/>
        <v>0</v>
      </c>
      <c r="J202" s="7"/>
      <c r="K202" s="7"/>
    </row>
    <row r="203" spans="1:11" ht="15.75">
      <c r="A203" s="3"/>
      <c r="B203" s="31"/>
      <c r="C203" s="31"/>
      <c r="D203" s="61" t="s">
        <v>5</v>
      </c>
      <c r="E203" s="62">
        <f>SUM(E200:E202)</f>
        <v>1.75</v>
      </c>
      <c r="F203" s="62">
        <f t="shared" ref="F203:G203" si="32">SUM(F200:F202)</f>
        <v>1.75</v>
      </c>
      <c r="G203" s="62">
        <f t="shared" si="32"/>
        <v>0</v>
      </c>
      <c r="J203" s="7"/>
      <c r="K203" s="7"/>
    </row>
    <row r="204" spans="1:11" ht="18.75">
      <c r="A204" s="3"/>
      <c r="B204" s="58"/>
      <c r="C204" s="59"/>
      <c r="D204" s="60" t="s">
        <v>249</v>
      </c>
      <c r="E204" s="56"/>
      <c r="F204" s="56"/>
      <c r="G204" s="57"/>
      <c r="J204" s="7"/>
      <c r="K204" s="7"/>
    </row>
    <row r="205" spans="1:11" ht="15.75">
      <c r="A205" s="3"/>
      <c r="B205" s="39"/>
      <c r="C205" s="39"/>
      <c r="D205" s="63" t="s">
        <v>244</v>
      </c>
      <c r="E205" s="65"/>
      <c r="F205" s="65"/>
      <c r="G205" s="65"/>
      <c r="J205" s="7"/>
      <c r="K205" s="7"/>
    </row>
    <row r="206" spans="1:11" ht="15.75">
      <c r="A206" s="3"/>
      <c r="B206" s="31">
        <v>1</v>
      </c>
      <c r="C206" s="38">
        <v>221104</v>
      </c>
      <c r="D206" s="19" t="s">
        <v>171</v>
      </c>
      <c r="E206" s="22">
        <v>0.75</v>
      </c>
      <c r="F206" s="22">
        <v>0.75</v>
      </c>
      <c r="G206" s="22">
        <f>SUM(F206-E206)</f>
        <v>0</v>
      </c>
      <c r="J206" s="7"/>
      <c r="K206" s="7"/>
    </row>
    <row r="207" spans="1:11" ht="15.75">
      <c r="A207" s="3"/>
      <c r="B207" s="31">
        <v>2</v>
      </c>
      <c r="C207" s="38">
        <v>222102</v>
      </c>
      <c r="D207" s="19" t="s">
        <v>172</v>
      </c>
      <c r="E207" s="22">
        <v>1.5</v>
      </c>
      <c r="F207" s="22">
        <v>1.5</v>
      </c>
      <c r="G207" s="22">
        <f t="shared" ref="G207:G272" si="33">SUM(F207-E207)</f>
        <v>0</v>
      </c>
      <c r="J207" s="7"/>
      <c r="K207" s="7"/>
    </row>
    <row r="208" spans="1:11" ht="15.75">
      <c r="A208" s="3"/>
      <c r="B208" s="31">
        <v>3</v>
      </c>
      <c r="C208" s="46">
        <v>222102</v>
      </c>
      <c r="D208" s="19" t="s">
        <v>209</v>
      </c>
      <c r="E208" s="22">
        <v>0.5</v>
      </c>
      <c r="F208" s="22">
        <v>0.25</v>
      </c>
      <c r="G208" s="22">
        <f t="shared" si="33"/>
        <v>-0.25</v>
      </c>
      <c r="J208" s="7"/>
      <c r="K208" s="7"/>
    </row>
    <row r="209" spans="1:11" ht="15.75">
      <c r="A209" s="3"/>
      <c r="B209" s="31">
        <v>4</v>
      </c>
      <c r="C209" s="46">
        <v>322101</v>
      </c>
      <c r="D209" s="19" t="s">
        <v>210</v>
      </c>
      <c r="E209" s="22">
        <v>0.5</v>
      </c>
      <c r="F209" s="22">
        <v>0.5</v>
      </c>
      <c r="G209" s="22">
        <f t="shared" si="33"/>
        <v>0</v>
      </c>
      <c r="J209" s="7"/>
      <c r="K209" s="7"/>
    </row>
    <row r="210" spans="1:11" ht="15.75">
      <c r="A210" s="3"/>
      <c r="B210" s="31">
        <v>5</v>
      </c>
      <c r="C210" s="46">
        <v>325501</v>
      </c>
      <c r="D210" s="19" t="s">
        <v>212</v>
      </c>
      <c r="E210" s="22">
        <v>0.5</v>
      </c>
      <c r="F210" s="22">
        <v>0.25</v>
      </c>
      <c r="G210" s="22">
        <f t="shared" si="33"/>
        <v>-0.25</v>
      </c>
      <c r="J210" s="7"/>
      <c r="K210" s="7"/>
    </row>
    <row r="211" spans="1:11" ht="15.75">
      <c r="A211" s="3"/>
      <c r="B211" s="31">
        <v>6</v>
      </c>
      <c r="C211" s="46">
        <v>221002</v>
      </c>
      <c r="D211" s="19" t="s">
        <v>161</v>
      </c>
      <c r="E211" s="22">
        <v>1</v>
      </c>
      <c r="F211" s="22">
        <v>1</v>
      </c>
      <c r="G211" s="22">
        <f t="shared" si="33"/>
        <v>0</v>
      </c>
      <c r="J211" s="7"/>
      <c r="K211" s="7"/>
    </row>
    <row r="212" spans="1:11" ht="15.75">
      <c r="A212" s="3"/>
      <c r="B212" s="31">
        <v>7</v>
      </c>
      <c r="C212" s="38">
        <v>911202</v>
      </c>
      <c r="D212" s="19" t="s">
        <v>211</v>
      </c>
      <c r="E212" s="22">
        <v>1</v>
      </c>
      <c r="F212" s="22">
        <v>1</v>
      </c>
      <c r="G212" s="22">
        <f t="shared" si="33"/>
        <v>0</v>
      </c>
      <c r="J212" s="7"/>
      <c r="K212" s="7"/>
    </row>
    <row r="213" spans="1:11" ht="15.75">
      <c r="A213" s="3"/>
      <c r="B213" s="31"/>
      <c r="C213" s="31"/>
      <c r="D213" s="20" t="s">
        <v>5</v>
      </c>
      <c r="E213" s="53">
        <f>SUM(E206:E212)</f>
        <v>5.75</v>
      </c>
      <c r="F213" s="53">
        <f>SUM(F206:F212)</f>
        <v>5.25</v>
      </c>
      <c r="G213" s="53">
        <f>SUM(G206:G212)</f>
        <v>-0.5</v>
      </c>
      <c r="J213" s="7"/>
      <c r="K213" s="7"/>
    </row>
    <row r="214" spans="1:11" ht="15.75">
      <c r="A214" s="3"/>
      <c r="B214" s="39"/>
      <c r="C214" s="39"/>
      <c r="D214" s="41" t="s">
        <v>200</v>
      </c>
      <c r="E214" s="22"/>
      <c r="F214" s="22"/>
      <c r="G214" s="22"/>
      <c r="J214" s="7"/>
      <c r="K214" s="7"/>
    </row>
    <row r="215" spans="1:11" ht="15.75">
      <c r="A215" s="3"/>
      <c r="B215" s="31">
        <v>1</v>
      </c>
      <c r="C215" s="38">
        <v>221104</v>
      </c>
      <c r="D215" s="19" t="s">
        <v>173</v>
      </c>
      <c r="E215" s="22">
        <v>0.5</v>
      </c>
      <c r="F215" s="22">
        <v>0.5</v>
      </c>
      <c r="G215" s="22">
        <f t="shared" si="33"/>
        <v>0</v>
      </c>
      <c r="J215" s="7"/>
      <c r="K215" s="7"/>
    </row>
    <row r="216" spans="1:11" ht="15.75">
      <c r="A216" s="3"/>
      <c r="B216" s="31">
        <v>2</v>
      </c>
      <c r="C216" s="38">
        <v>222102</v>
      </c>
      <c r="D216" s="19" t="s">
        <v>174</v>
      </c>
      <c r="E216" s="22">
        <v>1</v>
      </c>
      <c r="F216" s="22">
        <v>1</v>
      </c>
      <c r="G216" s="22">
        <f t="shared" si="33"/>
        <v>0</v>
      </c>
      <c r="J216" s="7"/>
      <c r="K216" s="7"/>
    </row>
    <row r="217" spans="1:11" ht="15.75">
      <c r="A217" s="3"/>
      <c r="B217" s="31">
        <v>3</v>
      </c>
      <c r="C217" s="46">
        <v>322101</v>
      </c>
      <c r="D217" s="19" t="s">
        <v>213</v>
      </c>
      <c r="E217" s="22">
        <v>0.25</v>
      </c>
      <c r="F217" s="22">
        <v>0.5</v>
      </c>
      <c r="G217" s="22">
        <f t="shared" si="33"/>
        <v>0.25</v>
      </c>
      <c r="J217" s="7"/>
      <c r="K217" s="7"/>
    </row>
    <row r="218" spans="1:11" ht="15.75">
      <c r="A218" s="3"/>
      <c r="B218" s="31">
        <v>4</v>
      </c>
      <c r="C218" s="38">
        <v>532104</v>
      </c>
      <c r="D218" s="19" t="s">
        <v>31</v>
      </c>
      <c r="E218" s="22">
        <v>0.5</v>
      </c>
      <c r="F218" s="22">
        <v>0.5</v>
      </c>
      <c r="G218" s="22">
        <f t="shared" si="33"/>
        <v>0</v>
      </c>
      <c r="J218" s="7"/>
      <c r="K218" s="7"/>
    </row>
    <row r="219" spans="1:11" ht="15.75">
      <c r="A219" s="3"/>
      <c r="B219" s="31"/>
      <c r="C219" s="31"/>
      <c r="D219" s="20" t="s">
        <v>5</v>
      </c>
      <c r="E219" s="53">
        <f>SUM(E215:E218)</f>
        <v>2.25</v>
      </c>
      <c r="F219" s="53">
        <f t="shared" ref="F219:G219" si="34">SUM(F215:F218)</f>
        <v>2.5</v>
      </c>
      <c r="G219" s="53">
        <f t="shared" si="34"/>
        <v>0.25</v>
      </c>
      <c r="J219" s="7"/>
      <c r="K219" s="7"/>
    </row>
    <row r="220" spans="1:11" ht="15.75">
      <c r="A220" s="3"/>
      <c r="B220" s="39"/>
      <c r="C220" s="39"/>
      <c r="D220" s="41" t="s">
        <v>201</v>
      </c>
      <c r="E220" s="22"/>
      <c r="F220" s="22"/>
      <c r="G220" s="22"/>
      <c r="J220" s="7"/>
      <c r="K220" s="7"/>
    </row>
    <row r="221" spans="1:11" ht="15.75">
      <c r="A221" s="3"/>
      <c r="B221" s="31">
        <v>1</v>
      </c>
      <c r="C221" s="38">
        <v>221104</v>
      </c>
      <c r="D221" s="19" t="s">
        <v>175</v>
      </c>
      <c r="E221" s="22">
        <v>0.5</v>
      </c>
      <c r="F221" s="22">
        <v>0.5</v>
      </c>
      <c r="G221" s="22">
        <f t="shared" si="33"/>
        <v>0</v>
      </c>
      <c r="J221" s="7"/>
      <c r="K221" s="7"/>
    </row>
    <row r="222" spans="1:11" ht="15.75">
      <c r="A222" s="3"/>
      <c r="B222" s="31">
        <v>2</v>
      </c>
      <c r="C222" s="38">
        <v>222102</v>
      </c>
      <c r="D222" s="19" t="s">
        <v>176</v>
      </c>
      <c r="E222" s="22">
        <v>1</v>
      </c>
      <c r="F222" s="22">
        <v>1</v>
      </c>
      <c r="G222" s="22">
        <f t="shared" si="33"/>
        <v>0</v>
      </c>
      <c r="J222" s="7"/>
      <c r="K222" s="7"/>
    </row>
    <row r="223" spans="1:11" ht="15.75">
      <c r="A223" s="3"/>
      <c r="B223" s="31">
        <v>3</v>
      </c>
      <c r="C223" s="46">
        <v>322101</v>
      </c>
      <c r="D223" s="19" t="s">
        <v>214</v>
      </c>
      <c r="E223" s="22">
        <v>0.5</v>
      </c>
      <c r="F223" s="22">
        <v>0.5</v>
      </c>
      <c r="G223" s="22">
        <f t="shared" si="33"/>
        <v>0</v>
      </c>
      <c r="J223" s="7"/>
      <c r="K223" s="7"/>
    </row>
    <row r="224" spans="1:11" ht="15.75">
      <c r="A224" s="3"/>
      <c r="B224" s="31">
        <v>4</v>
      </c>
      <c r="C224" s="38">
        <v>532104</v>
      </c>
      <c r="D224" s="19" t="s">
        <v>31</v>
      </c>
      <c r="E224" s="22">
        <v>0.5</v>
      </c>
      <c r="F224" s="22">
        <v>0.5</v>
      </c>
      <c r="G224" s="22">
        <f t="shared" si="33"/>
        <v>0</v>
      </c>
      <c r="J224" s="7"/>
      <c r="K224" s="7"/>
    </row>
    <row r="225" spans="1:11" ht="15.75">
      <c r="A225" s="3"/>
      <c r="B225" s="31"/>
      <c r="C225" s="31"/>
      <c r="D225" s="20" t="s">
        <v>5</v>
      </c>
      <c r="E225" s="53">
        <f>SUM(E221:E224)</f>
        <v>2.5</v>
      </c>
      <c r="F225" s="53">
        <f>SUM(F221:F224)</f>
        <v>2.5</v>
      </c>
      <c r="G225" s="53">
        <f>SUM(G221:G224)</f>
        <v>0</v>
      </c>
      <c r="J225" s="7"/>
      <c r="K225" s="7"/>
    </row>
    <row r="226" spans="1:11" ht="15.75">
      <c r="A226" s="3"/>
      <c r="B226" s="39"/>
      <c r="C226" s="39"/>
      <c r="D226" s="41" t="s">
        <v>202</v>
      </c>
      <c r="E226" s="22"/>
      <c r="F226" s="22"/>
      <c r="G226" s="22"/>
      <c r="J226" s="7"/>
      <c r="K226" s="7"/>
    </row>
    <row r="227" spans="1:11" ht="15.75">
      <c r="A227" s="3"/>
      <c r="B227" s="31">
        <v>1</v>
      </c>
      <c r="C227" s="38">
        <v>221104</v>
      </c>
      <c r="D227" s="19" t="s">
        <v>177</v>
      </c>
      <c r="E227" s="22">
        <v>0.25</v>
      </c>
      <c r="F227" s="22">
        <v>0.25</v>
      </c>
      <c r="G227" s="22">
        <f t="shared" si="33"/>
        <v>0</v>
      </c>
      <c r="J227" s="7"/>
      <c r="K227" s="7"/>
    </row>
    <row r="228" spans="1:11" ht="15.75">
      <c r="A228" s="3"/>
      <c r="B228" s="31">
        <v>2</v>
      </c>
      <c r="C228" s="38">
        <v>222102</v>
      </c>
      <c r="D228" s="19" t="s">
        <v>215</v>
      </c>
      <c r="E228" s="22">
        <v>1</v>
      </c>
      <c r="F228" s="22">
        <v>1</v>
      </c>
      <c r="G228" s="22">
        <f t="shared" si="33"/>
        <v>0</v>
      </c>
      <c r="J228" s="7"/>
      <c r="K228" s="7"/>
    </row>
    <row r="229" spans="1:11" ht="15.75">
      <c r="A229" s="3"/>
      <c r="B229" s="31">
        <v>3</v>
      </c>
      <c r="C229" s="38">
        <v>532104</v>
      </c>
      <c r="D229" s="19" t="s">
        <v>31</v>
      </c>
      <c r="E229" s="22">
        <v>0.5</v>
      </c>
      <c r="F229" s="22">
        <v>0.5</v>
      </c>
      <c r="G229" s="22">
        <f t="shared" si="33"/>
        <v>0</v>
      </c>
      <c r="J229" s="7"/>
      <c r="K229" s="7"/>
    </row>
    <row r="230" spans="1:11" ht="15.75">
      <c r="A230" s="3"/>
      <c r="B230" s="31"/>
      <c r="C230" s="31"/>
      <c r="D230" s="61" t="s">
        <v>5</v>
      </c>
      <c r="E230" s="62">
        <f>SUM(E227:E229)</f>
        <v>1.75</v>
      </c>
      <c r="F230" s="62">
        <f t="shared" ref="F230:G230" si="35">SUM(F227:F229)</f>
        <v>1.75</v>
      </c>
      <c r="G230" s="62">
        <f t="shared" si="35"/>
        <v>0</v>
      </c>
      <c r="J230" s="7"/>
      <c r="K230" s="7"/>
    </row>
    <row r="231" spans="1:11" ht="18.75">
      <c r="A231" s="3"/>
      <c r="B231" s="58"/>
      <c r="C231" s="59"/>
      <c r="D231" s="60" t="s">
        <v>248</v>
      </c>
      <c r="E231" s="56"/>
      <c r="F231" s="56"/>
      <c r="G231" s="57"/>
      <c r="J231" s="7"/>
      <c r="K231" s="7"/>
    </row>
    <row r="232" spans="1:11" ht="15.75">
      <c r="A232" s="3"/>
      <c r="B232" s="39"/>
      <c r="C232" s="39"/>
      <c r="D232" s="63" t="s">
        <v>243</v>
      </c>
      <c r="E232" s="64"/>
      <c r="F232" s="64"/>
      <c r="G232" s="64"/>
      <c r="J232" s="7"/>
      <c r="K232" s="7"/>
    </row>
    <row r="233" spans="1:11" ht="15.75">
      <c r="A233" s="3"/>
      <c r="B233" s="31">
        <v>1</v>
      </c>
      <c r="C233" s="38">
        <v>221104</v>
      </c>
      <c r="D233" s="19" t="s">
        <v>178</v>
      </c>
      <c r="E233" s="22">
        <v>1.25</v>
      </c>
      <c r="F233" s="22">
        <v>1.25</v>
      </c>
      <c r="G233" s="22">
        <f t="shared" si="33"/>
        <v>0</v>
      </c>
      <c r="J233" s="7"/>
      <c r="K233" s="7"/>
    </row>
    <row r="234" spans="1:11" ht="15.75">
      <c r="A234" s="3"/>
      <c r="B234" s="31">
        <v>2</v>
      </c>
      <c r="C234" s="38">
        <v>222102</v>
      </c>
      <c r="D234" s="19" t="s">
        <v>179</v>
      </c>
      <c r="E234" s="22">
        <v>2.75</v>
      </c>
      <c r="F234" s="22">
        <v>2.75</v>
      </c>
      <c r="G234" s="22">
        <f t="shared" si="33"/>
        <v>0</v>
      </c>
      <c r="J234" s="7"/>
      <c r="K234" s="7"/>
    </row>
    <row r="235" spans="1:11" ht="15.75">
      <c r="A235" s="3"/>
      <c r="B235" s="31">
        <v>3</v>
      </c>
      <c r="C235" s="46">
        <v>322101</v>
      </c>
      <c r="D235" s="19" t="s">
        <v>228</v>
      </c>
      <c r="E235" s="22">
        <v>1</v>
      </c>
      <c r="F235" s="22">
        <v>0.25</v>
      </c>
      <c r="G235" s="22">
        <f t="shared" si="33"/>
        <v>-0.75</v>
      </c>
      <c r="J235" s="7"/>
      <c r="K235" s="7"/>
    </row>
    <row r="236" spans="1:11" ht="15.75">
      <c r="A236" s="3"/>
      <c r="B236" s="31">
        <v>4</v>
      </c>
      <c r="C236" s="48">
        <v>515304</v>
      </c>
      <c r="D236" s="19" t="s">
        <v>229</v>
      </c>
      <c r="E236" s="22">
        <v>1</v>
      </c>
      <c r="F236" s="22">
        <v>1</v>
      </c>
      <c r="G236" s="22">
        <f t="shared" si="33"/>
        <v>0</v>
      </c>
      <c r="J236" s="7"/>
      <c r="K236" s="7"/>
    </row>
    <row r="237" spans="1:11" ht="15.75">
      <c r="A237" s="3"/>
      <c r="B237" s="31">
        <v>5</v>
      </c>
      <c r="C237" s="38">
        <v>532104</v>
      </c>
      <c r="D237" s="19" t="s">
        <v>31</v>
      </c>
      <c r="E237" s="22">
        <v>1</v>
      </c>
      <c r="F237" s="22">
        <v>1</v>
      </c>
      <c r="G237" s="22">
        <f t="shared" si="33"/>
        <v>0</v>
      </c>
      <c r="J237" s="7"/>
      <c r="K237" s="7"/>
    </row>
    <row r="238" spans="1:11" ht="15.75">
      <c r="A238" s="3"/>
      <c r="B238" s="31"/>
      <c r="C238" s="31"/>
      <c r="D238" s="61" t="s">
        <v>5</v>
      </c>
      <c r="E238" s="62">
        <f>SUM(E233:E237)</f>
        <v>7</v>
      </c>
      <c r="F238" s="62">
        <f>SUM(F233:F237)</f>
        <v>6.25</v>
      </c>
      <c r="G238" s="53">
        <f>SUM(G233:G237)</f>
        <v>-0.75</v>
      </c>
      <c r="J238" s="7"/>
      <c r="K238" s="7"/>
    </row>
    <row r="239" spans="1:11" ht="18.75">
      <c r="A239" s="3"/>
      <c r="B239" s="58"/>
      <c r="C239" s="59"/>
      <c r="D239" s="60" t="s">
        <v>247</v>
      </c>
      <c r="E239" s="56"/>
      <c r="F239" s="56"/>
      <c r="G239" s="57"/>
      <c r="J239" s="7"/>
      <c r="K239" s="7"/>
    </row>
    <row r="240" spans="1:11" ht="15.75">
      <c r="A240" s="3"/>
      <c r="B240" s="39"/>
      <c r="C240" s="39"/>
      <c r="D240" s="63" t="s">
        <v>242</v>
      </c>
      <c r="E240" s="64"/>
      <c r="F240" s="64"/>
      <c r="G240" s="22"/>
      <c r="J240" s="7"/>
      <c r="K240" s="7"/>
    </row>
    <row r="241" spans="1:11" ht="15.75">
      <c r="A241" s="3"/>
      <c r="B241" s="31">
        <v>1</v>
      </c>
      <c r="C241" s="38">
        <v>221104</v>
      </c>
      <c r="D241" s="19" t="s">
        <v>180</v>
      </c>
      <c r="E241" s="22">
        <v>1.25</v>
      </c>
      <c r="F241" s="22">
        <v>1.25</v>
      </c>
      <c r="G241" s="22">
        <f t="shared" si="33"/>
        <v>0</v>
      </c>
      <c r="J241" s="7"/>
      <c r="K241" s="7"/>
    </row>
    <row r="242" spans="1:11" ht="15.75">
      <c r="A242" s="3"/>
      <c r="B242" s="31">
        <v>2</v>
      </c>
      <c r="C242" s="38">
        <v>222102</v>
      </c>
      <c r="D242" s="19" t="s">
        <v>181</v>
      </c>
      <c r="E242" s="22">
        <v>2.75</v>
      </c>
      <c r="F242" s="22">
        <v>2.75</v>
      </c>
      <c r="G242" s="22">
        <f t="shared" si="33"/>
        <v>0</v>
      </c>
      <c r="J242" s="7"/>
      <c r="K242" s="7"/>
    </row>
    <row r="243" spans="1:11" ht="15.75">
      <c r="A243" s="3"/>
      <c r="B243" s="31">
        <v>3</v>
      </c>
      <c r="C243" s="46">
        <v>322101</v>
      </c>
      <c r="D243" s="19" t="s">
        <v>216</v>
      </c>
      <c r="E243" s="22">
        <v>1</v>
      </c>
      <c r="F243" s="22">
        <v>0.75</v>
      </c>
      <c r="G243" s="22">
        <f t="shared" si="33"/>
        <v>-0.25</v>
      </c>
      <c r="J243" s="7"/>
      <c r="K243" s="7"/>
    </row>
    <row r="244" spans="1:11" ht="15.75">
      <c r="A244" s="3"/>
      <c r="B244" s="31">
        <v>4</v>
      </c>
      <c r="C244" s="46">
        <v>325501</v>
      </c>
      <c r="D244" s="19" t="s">
        <v>218</v>
      </c>
      <c r="E244" s="22">
        <v>1</v>
      </c>
      <c r="F244" s="22">
        <v>0.5</v>
      </c>
      <c r="G244" s="22">
        <f t="shared" si="33"/>
        <v>-0.5</v>
      </c>
      <c r="J244" s="7"/>
      <c r="K244" s="7"/>
    </row>
    <row r="245" spans="1:11" ht="15.75">
      <c r="A245" s="3"/>
      <c r="B245" s="31">
        <v>5</v>
      </c>
      <c r="C245" s="46">
        <v>221002</v>
      </c>
      <c r="D245" s="19" t="s">
        <v>217</v>
      </c>
      <c r="E245" s="22">
        <v>1</v>
      </c>
      <c r="F245" s="22">
        <v>1</v>
      </c>
      <c r="G245" s="22">
        <f t="shared" si="33"/>
        <v>0</v>
      </c>
      <c r="J245" s="7"/>
      <c r="K245" s="7"/>
    </row>
    <row r="246" spans="1:11" ht="15.75">
      <c r="A246" s="3"/>
      <c r="B246" s="31">
        <v>6</v>
      </c>
      <c r="C246" s="38">
        <v>532104</v>
      </c>
      <c r="D246" s="19" t="s">
        <v>219</v>
      </c>
      <c r="E246" s="22">
        <v>0.75</v>
      </c>
      <c r="F246" s="22">
        <v>1</v>
      </c>
      <c r="G246" s="22">
        <f t="shared" si="33"/>
        <v>0.25</v>
      </c>
      <c r="J246" s="7"/>
      <c r="K246" s="7"/>
    </row>
    <row r="247" spans="1:11" ht="15.75">
      <c r="A247" s="3"/>
      <c r="B247" s="31"/>
      <c r="C247" s="31"/>
      <c r="D247" s="20" t="s">
        <v>5</v>
      </c>
      <c r="E247" s="53">
        <f>SUM(E241:E246)</f>
        <v>7.75</v>
      </c>
      <c r="F247" s="53">
        <f>SUM(F241:F246)</f>
        <v>7.25</v>
      </c>
      <c r="G247" s="53">
        <f>SUM(G241:G246)</f>
        <v>-0.5</v>
      </c>
      <c r="J247" s="7"/>
      <c r="K247" s="7"/>
    </row>
    <row r="248" spans="1:11" ht="15.75">
      <c r="A248" s="3"/>
      <c r="B248" s="39"/>
      <c r="C248" s="39"/>
      <c r="D248" s="41" t="s">
        <v>208</v>
      </c>
      <c r="E248" s="22"/>
      <c r="F248" s="22"/>
      <c r="G248" s="22"/>
      <c r="J248" s="7"/>
      <c r="K248" s="7"/>
    </row>
    <row r="249" spans="1:11" ht="15.75">
      <c r="A249" s="3"/>
      <c r="B249" s="31">
        <v>1</v>
      </c>
      <c r="C249" s="38">
        <v>221104</v>
      </c>
      <c r="D249" s="19" t="s">
        <v>182</v>
      </c>
      <c r="E249" s="22">
        <v>1.25</v>
      </c>
      <c r="F249" s="22">
        <v>1.25</v>
      </c>
      <c r="G249" s="22">
        <f t="shared" si="33"/>
        <v>0</v>
      </c>
      <c r="J249" s="7"/>
      <c r="K249" s="7"/>
    </row>
    <row r="250" spans="1:11" ht="15.75">
      <c r="A250" s="3"/>
      <c r="B250" s="31">
        <v>2</v>
      </c>
      <c r="C250" s="38">
        <v>222102</v>
      </c>
      <c r="D250" s="19" t="s">
        <v>183</v>
      </c>
      <c r="E250" s="22">
        <v>2.5</v>
      </c>
      <c r="F250" s="22">
        <v>2.5</v>
      </c>
      <c r="G250" s="22">
        <f t="shared" si="33"/>
        <v>0</v>
      </c>
      <c r="J250" s="7"/>
      <c r="K250" s="7"/>
    </row>
    <row r="251" spans="1:11" ht="15.75">
      <c r="A251" s="3"/>
      <c r="B251" s="31">
        <v>3</v>
      </c>
      <c r="C251" s="46">
        <v>322101</v>
      </c>
      <c r="D251" s="19" t="s">
        <v>220</v>
      </c>
      <c r="E251" s="22">
        <v>1</v>
      </c>
      <c r="F251" s="22">
        <v>1</v>
      </c>
      <c r="G251" s="22">
        <f t="shared" si="33"/>
        <v>0</v>
      </c>
      <c r="J251" s="7"/>
      <c r="K251" s="7"/>
    </row>
    <row r="252" spans="1:11" ht="15.75">
      <c r="A252" s="3"/>
      <c r="B252" s="31">
        <v>4</v>
      </c>
      <c r="C252" s="38">
        <v>532104</v>
      </c>
      <c r="D252" s="19" t="s">
        <v>221</v>
      </c>
      <c r="E252" s="22">
        <v>0.5</v>
      </c>
      <c r="F252" s="22">
        <v>1</v>
      </c>
      <c r="G252" s="22">
        <f t="shared" si="33"/>
        <v>0.5</v>
      </c>
      <c r="J252" s="7"/>
      <c r="K252" s="7"/>
    </row>
    <row r="253" spans="1:11" ht="15.75">
      <c r="A253" s="3"/>
      <c r="B253" s="31"/>
      <c r="C253" s="31"/>
      <c r="D253" s="20" t="s">
        <v>5</v>
      </c>
      <c r="E253" s="53">
        <f>SUM(E248:E252)</f>
        <v>5.25</v>
      </c>
      <c r="F253" s="53">
        <f t="shared" ref="F253:G253" si="36">SUM(F248:F252)</f>
        <v>5.75</v>
      </c>
      <c r="G253" s="53">
        <f t="shared" si="36"/>
        <v>0.5</v>
      </c>
      <c r="J253" s="7"/>
      <c r="K253" s="7"/>
    </row>
    <row r="254" spans="1:11" ht="15.75">
      <c r="A254" s="3"/>
      <c r="B254" s="39"/>
      <c r="C254" s="39"/>
      <c r="D254" s="41" t="s">
        <v>203</v>
      </c>
      <c r="E254" s="22"/>
      <c r="F254" s="22"/>
      <c r="G254" s="22"/>
      <c r="J254" s="7"/>
      <c r="K254" s="7"/>
    </row>
    <row r="255" spans="1:11" ht="15.75">
      <c r="A255" s="3"/>
      <c r="B255" s="31">
        <v>1</v>
      </c>
      <c r="C255" s="38">
        <v>221104</v>
      </c>
      <c r="D255" s="19" t="s">
        <v>184</v>
      </c>
      <c r="E255" s="22">
        <v>0.5</v>
      </c>
      <c r="F255" s="22">
        <v>0.5</v>
      </c>
      <c r="G255" s="22">
        <f t="shared" si="33"/>
        <v>0</v>
      </c>
      <c r="J255" s="7"/>
      <c r="K255" s="7"/>
    </row>
    <row r="256" spans="1:11" ht="15.75">
      <c r="A256" s="3"/>
      <c r="B256" s="31">
        <v>2</v>
      </c>
      <c r="C256" s="38">
        <v>222102</v>
      </c>
      <c r="D256" s="19" t="s">
        <v>185</v>
      </c>
      <c r="E256" s="22">
        <v>1</v>
      </c>
      <c r="F256" s="22">
        <v>1</v>
      </c>
      <c r="G256" s="22">
        <f t="shared" si="33"/>
        <v>0</v>
      </c>
      <c r="J256" s="7"/>
      <c r="K256" s="7"/>
    </row>
    <row r="257" spans="1:11" ht="15.75">
      <c r="A257" s="3"/>
      <c r="B257" s="31">
        <v>3</v>
      </c>
      <c r="C257" s="46">
        <v>322101</v>
      </c>
      <c r="D257" s="19" t="s">
        <v>222</v>
      </c>
      <c r="E257" s="22">
        <v>0.25</v>
      </c>
      <c r="F257" s="22">
        <v>0.25</v>
      </c>
      <c r="G257" s="22">
        <f t="shared" si="33"/>
        <v>0</v>
      </c>
      <c r="J257" s="7"/>
      <c r="K257" s="7"/>
    </row>
    <row r="258" spans="1:11" ht="15.75">
      <c r="A258" s="3"/>
      <c r="B258" s="31">
        <v>4</v>
      </c>
      <c r="C258" s="38">
        <v>532104</v>
      </c>
      <c r="D258" s="19" t="s">
        <v>223</v>
      </c>
      <c r="E258" s="22">
        <v>0.25</v>
      </c>
      <c r="F258" s="22">
        <v>0.5</v>
      </c>
      <c r="G258" s="22">
        <f t="shared" si="33"/>
        <v>0.25</v>
      </c>
      <c r="J258" s="7"/>
      <c r="K258" s="7"/>
    </row>
    <row r="259" spans="1:11" ht="15.75">
      <c r="A259" s="3"/>
      <c r="B259" s="31"/>
      <c r="C259" s="31"/>
      <c r="D259" s="20" t="s">
        <v>5</v>
      </c>
      <c r="E259" s="53">
        <f>SUM(E255:E258)</f>
        <v>2</v>
      </c>
      <c r="F259" s="53">
        <f t="shared" ref="F259:G259" si="37">SUM(F255:F258)</f>
        <v>2.25</v>
      </c>
      <c r="G259" s="53">
        <f t="shared" si="37"/>
        <v>0.25</v>
      </c>
      <c r="J259" s="7"/>
      <c r="K259" s="7"/>
    </row>
    <row r="260" spans="1:11" ht="18.75">
      <c r="A260" s="3"/>
      <c r="B260" s="58"/>
      <c r="C260" s="59"/>
      <c r="D260" s="60" t="s">
        <v>246</v>
      </c>
      <c r="E260" s="56"/>
      <c r="F260" s="56"/>
      <c r="G260" s="57"/>
      <c r="J260" s="7"/>
      <c r="K260" s="7"/>
    </row>
    <row r="261" spans="1:11" ht="15.75">
      <c r="A261" s="3"/>
      <c r="B261" s="39"/>
      <c r="C261" s="39"/>
      <c r="D261" s="41" t="s">
        <v>245</v>
      </c>
      <c r="E261" s="22"/>
      <c r="F261" s="22"/>
      <c r="G261" s="22"/>
      <c r="J261" s="7"/>
      <c r="K261" s="7"/>
    </row>
    <row r="262" spans="1:11" ht="15.75">
      <c r="A262" s="3"/>
      <c r="B262" s="31">
        <v>1</v>
      </c>
      <c r="C262" s="38">
        <v>221104</v>
      </c>
      <c r="D262" s="19" t="s">
        <v>186</v>
      </c>
      <c r="E262" s="22">
        <v>1.75</v>
      </c>
      <c r="F262" s="22">
        <v>1.75</v>
      </c>
      <c r="G262" s="22">
        <f t="shared" si="33"/>
        <v>0</v>
      </c>
      <c r="J262" s="7"/>
      <c r="K262" s="7"/>
    </row>
    <row r="263" spans="1:11" ht="15.75">
      <c r="A263" s="3"/>
      <c r="B263" s="31">
        <v>2</v>
      </c>
      <c r="C263" s="38">
        <v>222102</v>
      </c>
      <c r="D263" s="19" t="s">
        <v>187</v>
      </c>
      <c r="E263" s="22">
        <v>3.25</v>
      </c>
      <c r="F263" s="22">
        <v>3.25</v>
      </c>
      <c r="G263" s="22">
        <f t="shared" si="33"/>
        <v>0</v>
      </c>
      <c r="J263" s="7"/>
      <c r="K263" s="7"/>
    </row>
    <row r="264" spans="1:11" ht="15.75">
      <c r="A264" s="3"/>
      <c r="B264" s="31">
        <v>3</v>
      </c>
      <c r="C264" s="46">
        <v>322101</v>
      </c>
      <c r="D264" s="19" t="s">
        <v>224</v>
      </c>
      <c r="E264" s="22">
        <v>1.25</v>
      </c>
      <c r="F264" s="22">
        <v>0.75</v>
      </c>
      <c r="G264" s="22">
        <f t="shared" si="33"/>
        <v>-0.5</v>
      </c>
      <c r="J264" s="7"/>
      <c r="K264" s="7"/>
    </row>
    <row r="265" spans="1:11" ht="15.75">
      <c r="A265" s="3"/>
      <c r="B265" s="31">
        <v>4</v>
      </c>
      <c r="C265" s="46">
        <v>221002</v>
      </c>
      <c r="D265" s="19" t="s">
        <v>217</v>
      </c>
      <c r="E265" s="22">
        <v>1</v>
      </c>
      <c r="F265" s="22">
        <v>1</v>
      </c>
      <c r="G265" s="22">
        <v>0</v>
      </c>
      <c r="J265" s="7"/>
      <c r="K265" s="7"/>
    </row>
    <row r="266" spans="1:11" ht="15.75">
      <c r="A266" s="3"/>
      <c r="B266" s="31">
        <v>5</v>
      </c>
      <c r="C266" s="38">
        <v>532104</v>
      </c>
      <c r="D266" s="19" t="s">
        <v>225</v>
      </c>
      <c r="E266" s="22">
        <v>0.25</v>
      </c>
      <c r="F266" s="22">
        <v>1</v>
      </c>
      <c r="G266" s="22">
        <f t="shared" si="33"/>
        <v>0.75</v>
      </c>
      <c r="J266" s="7"/>
      <c r="K266" s="7"/>
    </row>
    <row r="267" spans="1:11" ht="15.75">
      <c r="A267" s="3"/>
      <c r="B267" s="31"/>
      <c r="C267" s="31"/>
      <c r="D267" s="20" t="s">
        <v>5</v>
      </c>
      <c r="E267" s="53">
        <f>SUM(E262:E266)</f>
        <v>7.5</v>
      </c>
      <c r="F267" s="53">
        <f>SUM(F262:F266)</f>
        <v>7.75</v>
      </c>
      <c r="G267" s="53">
        <f>SUM(G262:G266)</f>
        <v>0.25</v>
      </c>
      <c r="J267" s="7"/>
      <c r="K267" s="7"/>
    </row>
    <row r="268" spans="1:11" ht="15.75">
      <c r="A268" s="3"/>
      <c r="B268" s="39"/>
      <c r="C268" s="39"/>
      <c r="D268" s="41" t="s">
        <v>204</v>
      </c>
      <c r="E268" s="22"/>
      <c r="F268" s="22"/>
      <c r="G268" s="22"/>
      <c r="J268" s="7"/>
      <c r="K268" s="7"/>
    </row>
    <row r="269" spans="1:11" ht="15.75">
      <c r="A269" s="3"/>
      <c r="B269" s="31">
        <v>1</v>
      </c>
      <c r="C269" s="38">
        <v>221104</v>
      </c>
      <c r="D269" s="19" t="s">
        <v>188</v>
      </c>
      <c r="E269" s="22">
        <v>1.25</v>
      </c>
      <c r="F269" s="22">
        <v>1.25</v>
      </c>
      <c r="G269" s="22">
        <f t="shared" si="33"/>
        <v>0</v>
      </c>
      <c r="J269" s="7"/>
      <c r="K269" s="7"/>
    </row>
    <row r="270" spans="1:11" ht="15.75">
      <c r="A270" s="3"/>
      <c r="B270" s="31">
        <v>2</v>
      </c>
      <c r="C270" s="38">
        <v>222102</v>
      </c>
      <c r="D270" s="19" t="s">
        <v>189</v>
      </c>
      <c r="E270" s="22">
        <v>2.5</v>
      </c>
      <c r="F270" s="22">
        <v>2.5</v>
      </c>
      <c r="G270" s="22">
        <f t="shared" si="33"/>
        <v>0</v>
      </c>
      <c r="J270" s="7"/>
      <c r="K270" s="7"/>
    </row>
    <row r="271" spans="1:11" ht="15.75">
      <c r="A271" s="3"/>
      <c r="B271" s="31">
        <v>3</v>
      </c>
      <c r="C271" s="46">
        <v>322101</v>
      </c>
      <c r="D271" s="19" t="s">
        <v>226</v>
      </c>
      <c r="E271" s="22">
        <v>1</v>
      </c>
      <c r="F271" s="22">
        <v>1</v>
      </c>
      <c r="G271" s="22">
        <f t="shared" si="33"/>
        <v>0</v>
      </c>
      <c r="J271" s="7"/>
      <c r="K271" s="7"/>
    </row>
    <row r="272" spans="1:11" ht="15.75">
      <c r="A272" s="3"/>
      <c r="B272" s="31">
        <v>4</v>
      </c>
      <c r="C272" s="38">
        <v>532104</v>
      </c>
      <c r="D272" s="19" t="s">
        <v>227</v>
      </c>
      <c r="E272" s="22">
        <v>0.5</v>
      </c>
      <c r="F272" s="22">
        <v>0.75</v>
      </c>
      <c r="G272" s="22">
        <f t="shared" si="33"/>
        <v>0.25</v>
      </c>
      <c r="J272" s="7"/>
      <c r="K272" s="7"/>
    </row>
    <row r="273" spans="1:11" ht="15.75">
      <c r="A273" s="3"/>
      <c r="B273" s="31"/>
      <c r="C273" s="31"/>
      <c r="D273" s="20" t="s">
        <v>5</v>
      </c>
      <c r="E273" s="53">
        <f>SUM(E269:E272)</f>
        <v>5.25</v>
      </c>
      <c r="F273" s="53">
        <f t="shared" ref="F273:G273" si="38">SUM(F269:F272)</f>
        <v>5.5</v>
      </c>
      <c r="G273" s="53">
        <f t="shared" si="38"/>
        <v>0.25</v>
      </c>
      <c r="J273" s="7"/>
      <c r="K273" s="7"/>
    </row>
    <row r="274" spans="1:11" ht="15.75">
      <c r="A274" s="3"/>
      <c r="B274" s="17"/>
      <c r="C274" s="36"/>
      <c r="D274" s="14" t="s">
        <v>71</v>
      </c>
      <c r="E274" s="22"/>
      <c r="F274" s="22"/>
      <c r="G274" s="22"/>
      <c r="J274" s="7"/>
      <c r="K274" s="7"/>
    </row>
    <row r="275" spans="1:11" ht="15.75">
      <c r="A275" s="3"/>
      <c r="B275" s="15">
        <v>1</v>
      </c>
      <c r="C275" s="8">
        <v>331302</v>
      </c>
      <c r="D275" s="18" t="s">
        <v>235</v>
      </c>
      <c r="E275" s="22">
        <v>0.5</v>
      </c>
      <c r="F275" s="22">
        <v>0.5</v>
      </c>
      <c r="G275" s="22">
        <f t="shared" si="21"/>
        <v>0</v>
      </c>
      <c r="J275" s="7"/>
      <c r="K275" s="7"/>
    </row>
    <row r="276" spans="1:11" ht="15.75">
      <c r="A276" s="3"/>
      <c r="B276" s="15">
        <v>2</v>
      </c>
      <c r="C276" s="8">
        <v>241103</v>
      </c>
      <c r="D276" s="18" t="s">
        <v>236</v>
      </c>
      <c r="E276" s="22">
        <v>0.5</v>
      </c>
      <c r="F276" s="22">
        <v>0.5</v>
      </c>
      <c r="G276" s="22">
        <f t="shared" si="21"/>
        <v>0</v>
      </c>
      <c r="J276" s="7"/>
      <c r="K276" s="7"/>
    </row>
    <row r="277" spans="1:11" ht="15.75">
      <c r="A277" s="3"/>
      <c r="B277" s="51">
        <v>3</v>
      </c>
      <c r="C277" s="50">
        <v>241103</v>
      </c>
      <c r="D277" s="18" t="s">
        <v>238</v>
      </c>
      <c r="E277" s="22">
        <v>0.5</v>
      </c>
      <c r="F277" s="22">
        <v>0.5</v>
      </c>
      <c r="G277" s="22">
        <f t="shared" si="21"/>
        <v>0</v>
      </c>
      <c r="J277" s="7"/>
      <c r="K277" s="7"/>
    </row>
    <row r="278" spans="1:11" ht="15.75">
      <c r="A278" s="3"/>
      <c r="B278" s="45">
        <v>4</v>
      </c>
      <c r="C278" s="8">
        <v>331302</v>
      </c>
      <c r="D278" s="18" t="s">
        <v>168</v>
      </c>
      <c r="E278" s="22">
        <v>1</v>
      </c>
      <c r="F278" s="22">
        <v>1</v>
      </c>
      <c r="G278" s="22">
        <f t="shared" si="21"/>
        <v>0</v>
      </c>
      <c r="J278" s="7"/>
      <c r="K278" s="7"/>
    </row>
    <row r="279" spans="1:11" ht="15.75">
      <c r="A279" s="3"/>
      <c r="B279" s="45">
        <v>5</v>
      </c>
      <c r="C279" s="8">
        <v>263107</v>
      </c>
      <c r="D279" s="18" t="s">
        <v>234</v>
      </c>
      <c r="E279" s="22">
        <v>1</v>
      </c>
      <c r="F279" s="22">
        <v>1</v>
      </c>
      <c r="G279" s="22">
        <f t="shared" si="21"/>
        <v>0</v>
      </c>
      <c r="J279" s="7"/>
      <c r="K279" s="7"/>
    </row>
    <row r="280" spans="1:11" ht="15.75">
      <c r="A280" s="3"/>
      <c r="B280" s="45">
        <v>6</v>
      </c>
      <c r="C280" s="8">
        <v>421102</v>
      </c>
      <c r="D280" s="18" t="s">
        <v>72</v>
      </c>
      <c r="E280" s="22">
        <v>0.5</v>
      </c>
      <c r="F280" s="22">
        <v>0.5</v>
      </c>
      <c r="G280" s="22">
        <f t="shared" ref="G280:G282" si="39">SUM(F280-E280)</f>
        <v>0</v>
      </c>
      <c r="J280" s="7"/>
      <c r="K280" s="7"/>
    </row>
    <row r="281" spans="1:11" ht="15.75">
      <c r="A281" s="3"/>
      <c r="B281" s="45">
        <v>7</v>
      </c>
      <c r="C281" s="8">
        <v>333304</v>
      </c>
      <c r="D281" s="18" t="s">
        <v>233</v>
      </c>
      <c r="E281" s="22">
        <v>1</v>
      </c>
      <c r="F281" s="22">
        <v>1</v>
      </c>
      <c r="G281" s="22">
        <f t="shared" si="39"/>
        <v>0</v>
      </c>
      <c r="J281" s="7"/>
      <c r="K281" s="7"/>
    </row>
    <row r="282" spans="1:11" ht="15.75">
      <c r="A282" s="3"/>
      <c r="B282" s="45">
        <v>8</v>
      </c>
      <c r="C282" s="8">
        <v>261104</v>
      </c>
      <c r="D282" s="18" t="s">
        <v>197</v>
      </c>
      <c r="E282" s="22">
        <v>0.5</v>
      </c>
      <c r="F282" s="22">
        <v>0.5</v>
      </c>
      <c r="G282" s="22">
        <f t="shared" si="39"/>
        <v>0</v>
      </c>
      <c r="J282" s="7"/>
      <c r="K282" s="7"/>
    </row>
    <row r="283" spans="1:11" ht="15.75">
      <c r="A283" s="3"/>
      <c r="B283" s="31"/>
      <c r="C283" s="31"/>
      <c r="D283" s="20" t="s">
        <v>5</v>
      </c>
      <c r="E283" s="53">
        <f>SUM(E275:E282)</f>
        <v>5.5</v>
      </c>
      <c r="F283" s="53">
        <f t="shared" ref="F283:G283" si="40">SUM(F275:F282)</f>
        <v>5.5</v>
      </c>
      <c r="G283" s="53">
        <f t="shared" si="40"/>
        <v>0</v>
      </c>
      <c r="J283" s="7"/>
      <c r="K283" s="7"/>
    </row>
    <row r="284" spans="1:11" ht="31.5">
      <c r="A284" s="3"/>
      <c r="B284" s="17"/>
      <c r="C284" s="32"/>
      <c r="D284" s="14" t="s">
        <v>73</v>
      </c>
      <c r="E284" s="22"/>
      <c r="F284" s="22"/>
      <c r="G284" s="22"/>
      <c r="J284" s="7"/>
      <c r="K284" s="7"/>
    </row>
    <row r="285" spans="1:11" ht="15.75">
      <c r="A285" s="3"/>
      <c r="B285" s="15">
        <v>1</v>
      </c>
      <c r="C285" s="8">
        <v>132449</v>
      </c>
      <c r="D285" s="18" t="s">
        <v>74</v>
      </c>
      <c r="E285" s="22">
        <v>1</v>
      </c>
      <c r="F285" s="22">
        <v>1</v>
      </c>
      <c r="G285" s="22">
        <f t="shared" ref="G285:G287" si="41">SUM(F285-E285)</f>
        <v>0</v>
      </c>
      <c r="J285" s="7"/>
      <c r="K285" s="7"/>
    </row>
    <row r="286" spans="1:11" ht="15.75">
      <c r="A286" s="3"/>
      <c r="B286" s="15">
        <v>2</v>
      </c>
      <c r="C286" s="8">
        <v>252101</v>
      </c>
      <c r="D286" s="18" t="s">
        <v>194</v>
      </c>
      <c r="E286" s="22">
        <v>1</v>
      </c>
      <c r="F286" s="22">
        <v>1</v>
      </c>
      <c r="G286" s="22">
        <f t="shared" si="41"/>
        <v>0</v>
      </c>
      <c r="J286" s="7"/>
      <c r="K286" s="7"/>
    </row>
    <row r="287" spans="1:11" ht="18" customHeight="1">
      <c r="A287" s="3"/>
      <c r="B287" s="43">
        <v>3</v>
      </c>
      <c r="C287" s="8">
        <v>215304</v>
      </c>
      <c r="D287" s="18" t="s">
        <v>195</v>
      </c>
      <c r="E287" s="22">
        <v>1</v>
      </c>
      <c r="F287" s="22">
        <v>0.5</v>
      </c>
      <c r="G287" s="22">
        <f t="shared" si="41"/>
        <v>-0.5</v>
      </c>
      <c r="J287" s="7"/>
      <c r="K287" s="7"/>
    </row>
    <row r="288" spans="1:11" ht="15.75">
      <c r="A288" s="3"/>
      <c r="B288" s="43">
        <v>4</v>
      </c>
      <c r="C288" s="8">
        <v>412001</v>
      </c>
      <c r="D288" s="18" t="s">
        <v>232</v>
      </c>
      <c r="E288" s="22">
        <v>1</v>
      </c>
      <c r="F288" s="22">
        <v>1</v>
      </c>
      <c r="G288" s="22">
        <f t="shared" ref="G288:G290" si="42">SUM(F288-E288)</f>
        <v>0</v>
      </c>
      <c r="J288" s="7"/>
      <c r="K288" s="7"/>
    </row>
    <row r="289" spans="1:11" ht="31.5">
      <c r="A289" s="3"/>
      <c r="B289" s="43">
        <v>5</v>
      </c>
      <c r="C289" s="8">
        <v>214936</v>
      </c>
      <c r="D289" s="18" t="s">
        <v>231</v>
      </c>
      <c r="E289" s="22">
        <v>0.5</v>
      </c>
      <c r="F289" s="22">
        <v>0.5</v>
      </c>
      <c r="G289" s="22">
        <f t="shared" si="42"/>
        <v>0</v>
      </c>
      <c r="J289" s="7"/>
      <c r="K289" s="7"/>
    </row>
    <row r="290" spans="1:11" ht="15.75">
      <c r="A290" s="3"/>
      <c r="B290" s="43">
        <v>6</v>
      </c>
      <c r="C290" s="42">
        <v>214934</v>
      </c>
      <c r="D290" s="18" t="s">
        <v>198</v>
      </c>
      <c r="E290" s="22">
        <v>0.5</v>
      </c>
      <c r="F290" s="22">
        <v>0.5</v>
      </c>
      <c r="G290" s="22">
        <f t="shared" si="42"/>
        <v>0</v>
      </c>
      <c r="J290" s="7"/>
      <c r="K290" s="7"/>
    </row>
    <row r="291" spans="1:11" ht="15.75">
      <c r="A291" s="3"/>
      <c r="B291" s="43">
        <v>7</v>
      </c>
      <c r="C291" s="8">
        <v>711503</v>
      </c>
      <c r="D291" s="18" t="s">
        <v>75</v>
      </c>
      <c r="E291" s="22">
        <v>0.5</v>
      </c>
      <c r="F291" s="22">
        <v>0.5</v>
      </c>
      <c r="G291" s="22">
        <f t="shared" ref="G291:G296" si="43">SUM(F291-E291)</f>
        <v>0</v>
      </c>
      <c r="J291" s="7"/>
      <c r="K291" s="7"/>
    </row>
    <row r="292" spans="1:11" ht="15.6" customHeight="1">
      <c r="A292" s="3"/>
      <c r="B292" s="43">
        <v>8</v>
      </c>
      <c r="C292" s="8">
        <v>741253</v>
      </c>
      <c r="D292" s="18" t="s">
        <v>193</v>
      </c>
      <c r="E292" s="22">
        <v>0.5</v>
      </c>
      <c r="F292" s="22">
        <v>0.5</v>
      </c>
      <c r="G292" s="22">
        <f t="shared" si="43"/>
        <v>0</v>
      </c>
      <c r="J292" s="7"/>
      <c r="K292" s="7"/>
    </row>
    <row r="293" spans="1:11" ht="15.75">
      <c r="A293" s="3"/>
      <c r="B293" s="43">
        <v>9</v>
      </c>
      <c r="C293" s="8">
        <v>712615</v>
      </c>
      <c r="D293" s="18" t="s">
        <v>196</v>
      </c>
      <c r="E293" s="22">
        <v>1</v>
      </c>
      <c r="F293" s="22">
        <v>1</v>
      </c>
      <c r="G293" s="22">
        <f t="shared" si="43"/>
        <v>0</v>
      </c>
      <c r="J293" s="7"/>
      <c r="K293" s="7"/>
    </row>
    <row r="294" spans="1:11" ht="15.75">
      <c r="A294" s="3"/>
      <c r="B294" s="43">
        <v>10</v>
      </c>
      <c r="C294" s="8">
        <v>818206</v>
      </c>
      <c r="D294" s="18" t="s">
        <v>192</v>
      </c>
      <c r="E294" s="22">
        <v>0.5</v>
      </c>
      <c r="F294" s="22">
        <v>0.5</v>
      </c>
      <c r="G294" s="22">
        <f t="shared" si="43"/>
        <v>0</v>
      </c>
      <c r="J294" s="7"/>
      <c r="K294" s="7"/>
    </row>
    <row r="295" spans="1:11" ht="15.75">
      <c r="A295" s="3"/>
      <c r="B295" s="43">
        <v>11</v>
      </c>
      <c r="C295" s="8">
        <v>832202</v>
      </c>
      <c r="D295" s="18" t="s">
        <v>76</v>
      </c>
      <c r="E295" s="22">
        <v>9</v>
      </c>
      <c r="F295" s="22">
        <v>9</v>
      </c>
      <c r="G295" s="22">
        <f t="shared" si="43"/>
        <v>0</v>
      </c>
      <c r="J295" s="7"/>
      <c r="K295" s="7"/>
    </row>
    <row r="296" spans="1:11" ht="15.75">
      <c r="A296" s="3"/>
      <c r="B296" s="43">
        <v>12</v>
      </c>
      <c r="C296" s="8">
        <v>441501</v>
      </c>
      <c r="D296" s="18" t="s">
        <v>230</v>
      </c>
      <c r="E296" s="22">
        <v>0.5</v>
      </c>
      <c r="F296" s="22">
        <v>1</v>
      </c>
      <c r="G296" s="22">
        <f t="shared" si="43"/>
        <v>0.5</v>
      </c>
      <c r="J296" s="7"/>
      <c r="K296" s="7"/>
    </row>
    <row r="297" spans="1:11" ht="15.75">
      <c r="A297" s="3"/>
      <c r="B297" s="31"/>
      <c r="C297" s="31"/>
      <c r="D297" s="13" t="s">
        <v>5</v>
      </c>
      <c r="E297" s="53">
        <f>SUM(E285:E296)</f>
        <v>17</v>
      </c>
      <c r="F297" s="53">
        <f t="shared" ref="F297:G297" si="44">SUM(F285:F296)</f>
        <v>17</v>
      </c>
      <c r="G297" s="53">
        <f t="shared" si="44"/>
        <v>0</v>
      </c>
      <c r="J297" s="7"/>
      <c r="K297" s="7"/>
    </row>
    <row r="298" spans="1:11" ht="15.75">
      <c r="B298" s="70"/>
      <c r="C298" s="72"/>
      <c r="D298" s="35" t="s">
        <v>77</v>
      </c>
      <c r="E298" s="54">
        <f>SUM(E297,E283,E273,E267,E259,E253,E247,E238,E230,E225,E219,E213,E203,E198,E192,E187,E180,E174,E169,E162,E157,E152,E147,E140,E135,E129,E124,E118,E112,E106,E101,E95,E89,E84,E78,E72,E63,E54,E49,E35,E24,E19)</f>
        <v>196.75</v>
      </c>
      <c r="F298" s="54">
        <f>SUM(F297,F283,F273,F267,F259,F253,F247,F238,F230,F225,F219,F213,F203,F198,F192,F187,F180,F174,F169,F162,F157,F152,F147,F140,F135,F129,F124,F118,F112,F106,F101,F95,F89,F84,F78,F72,F63,F54,F49,F35,F24,F19)</f>
        <v>199.25</v>
      </c>
      <c r="G298" s="54">
        <f>SUM(G297,G283,G273,G267,G259,G253,G247,G238,G230,G225,G219,G213,G203,G198,G192,G187,G180,G174,G169,G162,G157,G152,G147,G140,G135,G129,G124,G118,G112,G106,G101,G95,G89,G84,G78,G72,G63,G54,G49,G35,G24,G19)</f>
        <v>2.5</v>
      </c>
      <c r="J298" s="7"/>
      <c r="K298" s="7"/>
    </row>
    <row r="299" spans="1:11" ht="15.75">
      <c r="B299" s="70"/>
      <c r="C299" s="72"/>
      <c r="D299" s="47" t="s">
        <v>205</v>
      </c>
      <c r="E299" s="54">
        <f>SUM(E19)</f>
        <v>4</v>
      </c>
      <c r="F299" s="54">
        <f t="shared" ref="F299:G299" si="45">SUM(F19)</f>
        <v>4</v>
      </c>
      <c r="G299" s="54">
        <f t="shared" si="45"/>
        <v>0</v>
      </c>
      <c r="J299" s="7"/>
      <c r="K299" s="7"/>
    </row>
    <row r="300" spans="1:11" ht="15.75">
      <c r="B300" s="71"/>
      <c r="C300" s="73"/>
      <c r="D300" s="34" t="s">
        <v>78</v>
      </c>
      <c r="E300" s="54">
        <f>SUM(E269,E262,E255,E249,E241,E233,E227,E221,E215,E206,E200,E194,E189,E182,E176,E171,E164,E159,E154,E149,E142,E137,E131,E126,E120,E114,E108,E103,E97,E91,E86,E80,E68,E67,E66,E58,E56,E51,E35,E22,E21)</f>
        <v>39</v>
      </c>
      <c r="F300" s="54">
        <f>SUM(F269,F262,F255,F249,F241,F233,F227,F221,F215,F206,F200,F194,F189,F182,F176,F171,F164,F159,F154,F149,F142,F137,F131,F126,F120,F114,F108,F103,F97,F91,F86,F80,F68,F67,F66,F58,F56,F51,F35,F22,F21)</f>
        <v>37.75</v>
      </c>
      <c r="G300" s="54">
        <f>SUM(G269,G262,G255,G249,G241,G233,G227,G221,G215,G206,G200,G194,G189,G182,G176,G171,G164,G159,G154,G149,G142,G137,G131,G126,G120,G114,G108,G103,G97,G91,G86,G80,G68,G67,G66,G58,G56,G51,G35,G22,G21)</f>
        <v>-1.25</v>
      </c>
      <c r="J300" s="7"/>
      <c r="K300" s="7"/>
    </row>
    <row r="301" spans="1:11" ht="15.75">
      <c r="B301" s="71"/>
      <c r="C301" s="73"/>
      <c r="D301" s="34" t="s">
        <v>206</v>
      </c>
      <c r="E301" s="54">
        <f>SUM(E271,E270,E265,E264,E263,E257,E256,E251,E250,E245,E244,E243,E242,E235,E234,E228,E223,E222,E217,E216,E211,E210,E209,E208,E207,E201,E196,E195,E190,E185,E184,E183,E178,E177,E172,E166,E167,E165,E160,E155,E150,E145,E144,E143,E138,E133,E132,E127,E122,E121,E116,E115,E110,E109,E104,E99,E98,E93,E92,E87,E82,E81,E71,E70,E61,E59,E52,E49,E23)</f>
        <v>98.75</v>
      </c>
      <c r="F301" s="54">
        <f>SUM(F271,F270,F265,F264,F263,F257,F256,F251,F250,F245,F244,F243,F242,F235,F234,F228,F223,F222,F217,F216,F211,F210,F209,F208,F207,F201,F196,F195,F190,F185,F184,F183,F178,F177,F172,F166,F167,F165,F160,F155,F150,F145,F144,F143,F138,F133,F132,F127,F122,F121,F116,F115,F110,F109,F104,F99,F98,F93,F92,F87,F82,F81,F71,F70,F61,F59,F52,F49,F23)</f>
        <v>100.75</v>
      </c>
      <c r="G301" s="54">
        <f>SUM(G270,G263,G256,G250,G242,G234,G228,G222,G216,G207,G201,G195,G190,G185,G184,G183,G178,G177,G172,G167,G166,G165,G160,G155,G150,G145,G144,G143,G138,G133,G132,G127,G122,G121,G116,G115,G110,G109,G104,G99,G98,G93,G87,G82,G81,G71,G70,G61,G59,G52,G49,G23)</f>
        <v>3.75</v>
      </c>
      <c r="H301" t="s">
        <v>146</v>
      </c>
      <c r="J301" s="7"/>
      <c r="K301" s="7"/>
    </row>
    <row r="302" spans="1:11" ht="15.75">
      <c r="B302" s="71"/>
      <c r="C302" s="73"/>
      <c r="D302" s="34" t="s">
        <v>79</v>
      </c>
      <c r="E302" s="54">
        <f>SUM(E272,E266,E258,E252,E246,E237,E229,E224,E218,E212,E202,E197,E191,E186,E179,E173,E168,E161,E156,E151,E146,E139,E134,E128,E123,E117,E111,E105,E100,E94,E88,E83,E78,E62,E53)</f>
        <v>30</v>
      </c>
      <c r="F302" s="54">
        <f>SUM(F272,F266,F258,F252,F246,F237,F229,F224,F218,F212,F202,F197,F191,F186,F179,F173,F168,F161,F156,F151,F146,F139,F134,F128,F123,F117,F111,F105,F100,F94,F88,F83,F78,F62,F53)</f>
        <v>31.75</v>
      </c>
      <c r="G302" s="54">
        <f>SUM(G272,G266,G258,G252,G246,G237,G229,G224,G218,G218,G212,G202,G197,G191,G186,G179,G173,G168,G161,G156,G151,G146,G139,G134,G128,G123,G117,G111,G105,G100,G94,G88,G83,G77,G76,G75,G62,G53,G74)</f>
        <v>1.75</v>
      </c>
      <c r="J302" s="7"/>
      <c r="K302" s="7"/>
    </row>
    <row r="303" spans="1:11" ht="15.75">
      <c r="B303" s="71"/>
      <c r="C303" s="73"/>
      <c r="D303" s="24" t="s">
        <v>80</v>
      </c>
      <c r="E303" s="55">
        <f>SUM(E297,E236,E283,E58,E60,E65,E69)</f>
        <v>25</v>
      </c>
      <c r="F303" s="55">
        <f>SUM(F297,F236,F283,F57,F60,F65,F69)</f>
        <v>25</v>
      </c>
      <c r="G303" s="55">
        <f t="shared" ref="G303" si="46">SUM(G297,G236,G283,G58,G60,G65,G69)</f>
        <v>0</v>
      </c>
      <c r="J303" s="7"/>
      <c r="K303" s="7"/>
    </row>
    <row r="304" spans="1:11">
      <c r="B304" s="1"/>
      <c r="J304" s="7"/>
      <c r="K304" s="7"/>
    </row>
    <row r="305" spans="2:11" ht="18.75">
      <c r="B305" s="66" t="s">
        <v>252</v>
      </c>
      <c r="C305" s="66"/>
      <c r="D305" s="66"/>
      <c r="E305" s="5"/>
      <c r="J305" s="7"/>
      <c r="K305" s="7"/>
    </row>
    <row r="306" spans="2:11">
      <c r="B306" s="1"/>
      <c r="C306" s="1"/>
      <c r="D306" s="1"/>
      <c r="E306" s="5"/>
      <c r="J306" s="7"/>
      <c r="K306" s="7"/>
    </row>
    <row r="307" spans="2:11">
      <c r="B307" s="1"/>
      <c r="C307" s="1"/>
      <c r="D307" s="1"/>
      <c r="E307" s="5"/>
      <c r="J307" s="7"/>
      <c r="K307" s="7"/>
    </row>
    <row r="308" spans="2:11">
      <c r="B308" s="2"/>
      <c r="C308" s="2"/>
      <c r="D308" s="1"/>
      <c r="E308" s="5"/>
      <c r="J308" s="7"/>
      <c r="K308" s="7"/>
    </row>
    <row r="309" spans="2:11">
      <c r="B309" s="2"/>
      <c r="C309" s="1"/>
      <c r="D309" s="1"/>
      <c r="E309" s="5"/>
      <c r="I309" s="2"/>
    </row>
    <row r="310" spans="2:11">
      <c r="B310" s="2"/>
      <c r="C310" s="1"/>
      <c r="D310" s="1"/>
      <c r="E310" s="6"/>
      <c r="F310" s="4"/>
    </row>
  </sheetData>
  <mergeCells count="15">
    <mergeCell ref="B298:B303"/>
    <mergeCell ref="C298:C303"/>
    <mergeCell ref="B7:G7"/>
    <mergeCell ref="B8:G8"/>
    <mergeCell ref="B9:G9"/>
    <mergeCell ref="C10:C12"/>
    <mergeCell ref="E10:E12"/>
    <mergeCell ref="F10:F12"/>
    <mergeCell ref="G10:G12"/>
    <mergeCell ref="B6:G6"/>
    <mergeCell ref="B1:G1"/>
    <mergeCell ref="B2:G2"/>
    <mergeCell ref="B3:G3"/>
    <mergeCell ref="B4:G4"/>
    <mergeCell ref="B5:G5"/>
  </mergeCells>
  <pageMargins left="0.82677165354330717" right="0.70866141732283472" top="0.74803149606299213" bottom="0.74803149606299213" header="0.31496062992125984" footer="0.31496062992125984"/>
  <pageSetup paperSize="9" scale="78" orientation="portrait" horizontalDpi="180" verticalDpi="180" r:id="rId1"/>
  <rowBreaks count="5" manualBreakCount="5">
    <brk id="49" max="6" man="1"/>
    <brk id="101" max="6" man="1"/>
    <brk id="152" max="6" man="1"/>
    <brk id="213" max="6" man="1"/>
    <brk id="27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CALCUL</vt:lpstr>
      <vt:lpstr>CALCUL!Область_печати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2017-06-23T09:34:49Z</dcterms:modified>
</cp:coreProperties>
</file>