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Anexa nr.1 corelat" sheetId="4" r:id="rId1"/>
    <sheet name="anexa nr.2 corelat" sheetId="2" r:id="rId2"/>
    <sheet name="Anexa nr.3 corelat" sheetId="3" r:id="rId3"/>
    <sheet name="Anexa nr.10 corelat" sheetId="6" r:id="rId4"/>
    <sheet name="Anexa nr.5 corelat" sheetId="7" r:id="rId5"/>
  </sheets>
  <calcPr calcId="125725"/>
</workbook>
</file>

<file path=xl/calcChain.xml><?xml version="1.0" encoding="utf-8"?>
<calcChain xmlns="http://schemas.openxmlformats.org/spreadsheetml/2006/main">
  <c r="E32" i="7"/>
  <c r="D50" i="6"/>
  <c r="D67" i="3"/>
  <c r="D43"/>
  <c r="D33"/>
  <c r="D26"/>
  <c r="D16"/>
  <c r="R42" i="6"/>
  <c r="R31"/>
  <c r="R14"/>
  <c r="L20" i="2"/>
  <c r="S50" i="6"/>
  <c r="S54" s="1"/>
  <c r="O52"/>
  <c r="T52" s="1"/>
  <c r="I50"/>
  <c r="I54" s="1"/>
  <c r="T49"/>
  <c r="T48"/>
  <c r="T47"/>
  <c r="T46"/>
  <c r="T45"/>
  <c r="T44"/>
  <c r="T43"/>
  <c r="P42"/>
  <c r="N42"/>
  <c r="K42"/>
  <c r="J42"/>
  <c r="O41"/>
  <c r="T41" s="1"/>
  <c r="O40"/>
  <c r="T40" s="1"/>
  <c r="O39"/>
  <c r="T39" s="1"/>
  <c r="O38"/>
  <c r="T38" s="1"/>
  <c r="O37"/>
  <c r="T37" s="1"/>
  <c r="O36"/>
  <c r="T36" s="1"/>
  <c r="O35"/>
  <c r="T35" s="1"/>
  <c r="O34"/>
  <c r="T34" s="1"/>
  <c r="O33"/>
  <c r="T33" s="1"/>
  <c r="O32"/>
  <c r="O42" s="1"/>
  <c r="Q31"/>
  <c r="Q54" s="1"/>
  <c r="P31"/>
  <c r="N31"/>
  <c r="L31"/>
  <c r="K31"/>
  <c r="J31"/>
  <c r="O30"/>
  <c r="T30" s="1"/>
  <c r="O29"/>
  <c r="T29" s="1"/>
  <c r="O28"/>
  <c r="T28" s="1"/>
  <c r="O27"/>
  <c r="T27" s="1"/>
  <c r="O26"/>
  <c r="T26" s="1"/>
  <c r="O25"/>
  <c r="T25" s="1"/>
  <c r="O24"/>
  <c r="T24" s="1"/>
  <c r="O23"/>
  <c r="T23" s="1"/>
  <c r="O22"/>
  <c r="T22" s="1"/>
  <c r="O21"/>
  <c r="T21" s="1"/>
  <c r="O20"/>
  <c r="T20" s="1"/>
  <c r="O19"/>
  <c r="T19" s="1"/>
  <c r="O18"/>
  <c r="T18" s="1"/>
  <c r="O17"/>
  <c r="T17" s="1"/>
  <c r="O16"/>
  <c r="T16" s="1"/>
  <c r="O15"/>
  <c r="O31" s="1"/>
  <c r="P14"/>
  <c r="P54" s="1"/>
  <c r="N14"/>
  <c r="M14"/>
  <c r="M54" s="1"/>
  <c r="L14"/>
  <c r="L54" s="1"/>
  <c r="K14"/>
  <c r="K54" s="1"/>
  <c r="J14"/>
  <c r="J54" s="1"/>
  <c r="O13"/>
  <c r="T13" s="1"/>
  <c r="O12"/>
  <c r="T12" s="1"/>
  <c r="O11"/>
  <c r="T11" s="1"/>
  <c r="O10"/>
  <c r="O14" s="1"/>
  <c r="O54" l="1"/>
  <c r="T50"/>
  <c r="R54"/>
  <c r="T10"/>
  <c r="T14" s="1"/>
  <c r="T15"/>
  <c r="T31" s="1"/>
  <c r="T32"/>
  <c r="T42" s="1"/>
  <c r="T54" l="1"/>
  <c r="L24" i="2" l="1"/>
  <c r="L18" l="1"/>
  <c r="L17" s="1"/>
  <c r="L14"/>
  <c r="I14"/>
  <c r="I8" s="1"/>
  <c r="C9" i="3"/>
</calcChain>
</file>

<file path=xl/sharedStrings.xml><?xml version="1.0" encoding="utf-8"?>
<sst xmlns="http://schemas.openxmlformats.org/spreadsheetml/2006/main" count="277" uniqueCount="202">
  <si>
    <t>Anexa nr.1</t>
  </si>
  <si>
    <t>la decizia Consiliului raional</t>
  </si>
  <si>
    <t>Denumirea</t>
  </si>
  <si>
    <t>Cod Eco</t>
  </si>
  <si>
    <t>I. VENITURI, total</t>
  </si>
  <si>
    <t>inclusiv transferuri de la bugetul de stat</t>
  </si>
  <si>
    <t>II. CHELTUIELI, total</t>
  </si>
  <si>
    <t>2+3</t>
  </si>
  <si>
    <t>inclusiv transferuri către bugetele UAT de nivelul întîi</t>
  </si>
  <si>
    <t>III. SOLD BUGETAR</t>
  </si>
  <si>
    <t>1-(2+3)</t>
  </si>
  <si>
    <t>IV. SURSELE DE FINANŢARE, total</t>
  </si>
  <si>
    <t>4+5+9</t>
  </si>
  <si>
    <t>inclusiv conform clasificaţiei economice (k3)</t>
  </si>
  <si>
    <t>Sold mijloace băneşti la începutul perioadei</t>
  </si>
  <si>
    <t xml:space="preserve">Sold mijloace băneşti la sfîrşitul perioadei </t>
  </si>
  <si>
    <t>Secretarul Consiliului raional</t>
  </si>
  <si>
    <r>
      <t>Anexa nr.2</t>
    </r>
    <r>
      <rPr>
        <i/>
        <sz val="14"/>
        <color rgb="FF000000"/>
        <rFont val="Times New Roman"/>
        <family val="1"/>
        <charset val="204"/>
      </rPr>
      <t xml:space="preserve"> la decizia</t>
    </r>
  </si>
  <si>
    <t>Sinteza bugetului raional la venituri pentru anul 2017</t>
  </si>
  <si>
    <t>Denumirea veniturilor/cheltuielilor/sursele de finanțare</t>
  </si>
  <si>
    <t>grupa</t>
  </si>
  <si>
    <t>Total</t>
  </si>
  <si>
    <t>VENITURI        - total</t>
  </si>
  <si>
    <t>Venituri proprii</t>
  </si>
  <si>
    <t>- taxa pentru apă</t>
  </si>
  <si>
    <t>- plata pentru extragerea mineralelor utile</t>
  </si>
  <si>
    <t>- amenzi şi sancţiuni disciplinare</t>
  </si>
  <si>
    <t xml:space="preserve"> -  mijloace atrase de institutie</t>
  </si>
  <si>
    <t>142310/142320</t>
  </si>
  <si>
    <t>-  taxa de la cumpararea valutei straine de catre pers.fizice in casele de schimb valutar</t>
  </si>
  <si>
    <t>Defalcări de la veniturile regurarizatoare, taxele rutiere</t>
  </si>
  <si>
    <t>- Impozitul pe venitul pers. fizice</t>
  </si>
  <si>
    <t>111110/111130</t>
  </si>
  <si>
    <t>Taxa rutieră</t>
  </si>
  <si>
    <r>
      <t xml:space="preserve"> </t>
    </r>
    <r>
      <rPr>
        <sz val="12"/>
        <color rgb="FF000000"/>
        <rFont val="Times New Roman"/>
        <family val="1"/>
        <charset val="204"/>
      </rPr>
      <t xml:space="preserve">- </t>
    </r>
    <r>
      <rPr>
        <b/>
        <sz val="12"/>
        <color rgb="FF000000"/>
        <rFont val="Times New Roman"/>
        <family val="1"/>
        <charset val="204"/>
      </rPr>
      <t xml:space="preserve">transferuri curente, </t>
    </r>
    <r>
      <rPr>
        <i/>
        <sz val="12"/>
        <color rgb="FF000000"/>
        <rFont val="Times New Roman"/>
        <family val="1"/>
        <charset val="204"/>
      </rPr>
      <t>dintre care:</t>
    </r>
  </si>
  <si>
    <t>• transferuri cu destinație generală către bugetele UAT de nivelul al doilea</t>
  </si>
  <si>
    <r>
      <t xml:space="preserve">  - transferuri cu destinație specială, </t>
    </r>
    <r>
      <rPr>
        <i/>
        <sz val="12"/>
        <color rgb="FF000000"/>
        <rFont val="Times New Roman"/>
        <family val="1"/>
        <charset val="204"/>
      </rPr>
      <t>dintre care:</t>
    </r>
  </si>
  <si>
    <t>• transferuri  pentru învățămîntul preșcolar, primar, secundar general, special  și complementar (extrașcolar)</t>
  </si>
  <si>
    <t>• transferuri  pentru asigurarea și asistența socială</t>
  </si>
  <si>
    <t>-  transferuri pentru scoli sportive</t>
  </si>
  <si>
    <r>
      <t xml:space="preserve">- </t>
    </r>
    <r>
      <rPr>
        <sz val="12"/>
        <color rgb="FF000000"/>
        <rFont val="Times New Roman"/>
        <family val="1"/>
        <charset val="204"/>
      </rPr>
      <t>transferuri din fondul de compensare, dintre care:</t>
    </r>
  </si>
  <si>
    <t>7189,3</t>
  </si>
  <si>
    <t>• transferuri  din fondul de compensare către bugetele UAT de nivelul II</t>
  </si>
  <si>
    <t xml:space="preserve">- transferuri din fondul de susținere socială a populației </t>
  </si>
  <si>
    <t xml:space="preserve">   </t>
  </si>
  <si>
    <t xml:space="preserve"> </t>
  </si>
  <si>
    <t>Anexa nr.3</t>
  </si>
  <si>
    <r>
      <t>Resursele şi cheltuielile bugetului raional pentru anul 2017 conform clasifica</t>
    </r>
    <r>
      <rPr>
        <b/>
        <sz val="14"/>
        <color rgb="FF000000"/>
        <rFont val="Cambria Math"/>
        <family val="1"/>
        <charset val="204"/>
      </rPr>
      <t>ţ</t>
    </r>
    <r>
      <rPr>
        <b/>
        <sz val="14"/>
        <color rgb="FF000000"/>
        <rFont val="Times New Roman"/>
        <family val="1"/>
        <charset val="204"/>
      </rPr>
      <t>iei func</t>
    </r>
    <r>
      <rPr>
        <b/>
        <sz val="14"/>
        <color rgb="FF000000"/>
        <rFont val="Cambria Math"/>
        <family val="1"/>
        <charset val="204"/>
      </rPr>
      <t>ț</t>
    </r>
    <r>
      <rPr>
        <b/>
        <sz val="14"/>
        <color rgb="FF000000"/>
        <rFont val="Times New Roman"/>
        <family val="1"/>
        <charset val="204"/>
      </rPr>
      <t xml:space="preserve">ionale </t>
    </r>
    <r>
      <rPr>
        <b/>
        <sz val="14"/>
        <color rgb="FF000000"/>
        <rFont val="Cambria Math"/>
        <family val="1"/>
        <charset val="204"/>
      </rPr>
      <t>ș</t>
    </r>
    <r>
      <rPr>
        <b/>
        <sz val="14"/>
        <color rgb="FF000000"/>
        <rFont val="Times New Roman"/>
        <family val="1"/>
        <charset val="204"/>
      </rPr>
      <t>i pe programe</t>
    </r>
  </si>
  <si>
    <t>Cod</t>
  </si>
  <si>
    <r>
      <t xml:space="preserve">Cheltuieli total , </t>
    </r>
    <r>
      <rPr>
        <sz val="11"/>
        <color rgb="FF000000"/>
        <rFont val="Times New Roman"/>
        <family val="1"/>
        <charset val="204"/>
      </rPr>
      <t>inclusiv :</t>
    </r>
  </si>
  <si>
    <t>Servicii de stat cu destinaţie generală</t>
  </si>
  <si>
    <t xml:space="preserve">      Resurse, total</t>
  </si>
  <si>
    <t xml:space="preserve">      Cheltuieli, total</t>
  </si>
  <si>
    <t>Exercitarea guvernării</t>
  </si>
  <si>
    <t>Servicii de suport pentru exercitarea guvernării</t>
  </si>
  <si>
    <t>Politici şi management în domeniul bugetar-fiscal</t>
  </si>
  <si>
    <t>Gestionarea fondurilor de rezervă şi de intervenţie</t>
  </si>
  <si>
    <t xml:space="preserve">Apărare naţională </t>
  </si>
  <si>
    <r>
      <t xml:space="preserve">      </t>
    </r>
    <r>
      <rPr>
        <b/>
        <i/>
        <sz val="12"/>
        <color rgb="FF000000"/>
        <rFont val="Times New Roman"/>
        <family val="1"/>
        <charset val="204"/>
      </rPr>
      <t>Resurse, total</t>
    </r>
  </si>
  <si>
    <r>
      <t xml:space="preserve">      </t>
    </r>
    <r>
      <rPr>
        <b/>
        <sz val="12"/>
        <color rgb="FF000000"/>
        <rFont val="Times New Roman"/>
        <family val="1"/>
        <charset val="204"/>
      </rPr>
      <t>Cheltuieli, total</t>
    </r>
  </si>
  <si>
    <t>Servicii de suport în domeniul apărării naţionale</t>
  </si>
  <si>
    <t>Servicii în domeniul economiei</t>
  </si>
  <si>
    <t>Politici şi management în domeniul macroeconomic şi de dezvoltare a economiei</t>
  </si>
  <si>
    <t>Politici şi management în domeniul agriculturii</t>
  </si>
  <si>
    <t xml:space="preserve">Politici şi management  în domeniul dezvoltării regionale şi construcţiilor </t>
  </si>
  <si>
    <t>Dezvoltarea drumurilor</t>
  </si>
  <si>
    <t>Cultură, sport, tineret, culte şi odihnă</t>
  </si>
  <si>
    <t xml:space="preserve">Politici şi management în domeniul culturii </t>
  </si>
  <si>
    <t>Dezvoltarea culturii</t>
  </si>
  <si>
    <t>Sport</t>
  </si>
  <si>
    <t>Tineret</t>
  </si>
  <si>
    <t>Învăţământ</t>
  </si>
  <si>
    <t>Politici şi management în domeniul educaţiei</t>
  </si>
  <si>
    <t>Educaţie timpurie</t>
  </si>
  <si>
    <t>Învăţământ primar</t>
  </si>
  <si>
    <t>Învăţământ gimnazial</t>
  </si>
  <si>
    <t>Învăţământ liceal</t>
  </si>
  <si>
    <t>Servicii generale în educaţie</t>
  </si>
  <si>
    <t>Curriculum</t>
  </si>
  <si>
    <t>Protecţia socială</t>
  </si>
  <si>
    <t>Politici şi management în domeniul protecţiei sociale</t>
  </si>
  <si>
    <t>Protecţie a familiei şi copilului</t>
  </si>
  <si>
    <t xml:space="preserve">Asistenţă socială a persoanelor cu necesităţi speciale </t>
  </si>
  <si>
    <t>Protecţie socială în cazuri excepţionale</t>
  </si>
  <si>
    <t>Asigurarea egalităţii de şanse între femei şi bărbaţi</t>
  </si>
  <si>
    <t>Educaţia extrașcolară și susținerea elevilor dotați</t>
  </si>
  <si>
    <t>Resurse colectate de autorităţi/instituții bugetare</t>
  </si>
  <si>
    <t>Protecţia socială a unor categorii de cetățeni</t>
  </si>
  <si>
    <t xml:space="preserve"> Resurse colectate de autorităţi/instituții bugetare</t>
  </si>
  <si>
    <t xml:space="preserve"> Resurse generale</t>
  </si>
  <si>
    <t>Corelat</t>
  </si>
  <si>
    <t>Aprobat</t>
  </si>
  <si>
    <t>Alte transferuri curente primate cu destinație general între bugetul de stat și bugetele locale de nivelul II</t>
  </si>
  <si>
    <r>
      <t xml:space="preserve">Transferuri de la bugetul de stat, </t>
    </r>
    <r>
      <rPr>
        <sz val="12"/>
        <color rgb="FF000000"/>
        <rFont val="Times New Roman"/>
        <family val="1"/>
        <charset val="204"/>
      </rPr>
      <t>dintre care:</t>
    </r>
  </si>
  <si>
    <t>raional pe anul 2017</t>
  </si>
  <si>
    <t xml:space="preserve">Indicatorii generali şi sursele de finanțare ale bugetului                                  </t>
  </si>
  <si>
    <t>Anexa nr.10</t>
  </si>
  <si>
    <t xml:space="preserve">                     a bugetului raional  pentru anul 2017</t>
  </si>
  <si>
    <t>mii lei</t>
  </si>
  <si>
    <t>Denumirea instituției</t>
  </si>
  <si>
    <t>Localitatea</t>
  </si>
  <si>
    <t>Cod _inst</t>
  </si>
  <si>
    <t>Numărul elevilor la 1 .09 2016</t>
  </si>
  <si>
    <t>Bugetul instituíilor</t>
  </si>
  <si>
    <t>Bugetul instit.preşcolare</t>
  </si>
  <si>
    <t>Bugetul anului 2017 calculat pe baza de  formulă</t>
  </si>
  <si>
    <t>Mijloace repartizate din componenta raională</t>
  </si>
  <si>
    <t>Bugetul anului  2017 calculat cof. Formulei   mii lei</t>
  </si>
  <si>
    <t>Alimentarea elevilor cl 1-4</t>
  </si>
  <si>
    <t>Penitenciar  (deţinuţi minori)</t>
  </si>
  <si>
    <t>Mijloace colectate</t>
  </si>
  <si>
    <t>Clasele
1-4</t>
  </si>
  <si>
    <t>Clasele
5-9</t>
  </si>
  <si>
    <t>Clasele
10-12</t>
  </si>
  <si>
    <t>Numărul de elevi ponderaţi</t>
  </si>
  <si>
    <t xml:space="preserve"> Educația incluzivă</t>
  </si>
  <si>
    <t>Transportarea elevilor</t>
  </si>
  <si>
    <t>Cazare în cămin</t>
  </si>
  <si>
    <t>Pentru acoperirea deficitului</t>
  </si>
  <si>
    <t>L/T"Al.cel Bun"</t>
  </si>
  <si>
    <t>or. Rezina</t>
  </si>
  <si>
    <t>L/T"Olimp"</t>
  </si>
  <si>
    <t>L/T "Ignăţei"</t>
  </si>
  <si>
    <t>s.Ignăţei</t>
  </si>
  <si>
    <t>L/T"I.Creangă"</t>
  </si>
  <si>
    <t>s.Cuizăuca</t>
  </si>
  <si>
    <t>total licee</t>
  </si>
  <si>
    <t>Gimnaziu</t>
  </si>
  <si>
    <t>s.Echimăuţi</t>
  </si>
  <si>
    <t>s.Peceşte</t>
  </si>
  <si>
    <t>s.Horodişte</t>
  </si>
  <si>
    <t>s.Mateuţi</t>
  </si>
  <si>
    <t>s.Cinişeuţi</t>
  </si>
  <si>
    <t>s.Meşeni</t>
  </si>
  <si>
    <t>s.Mincenii de Jos</t>
  </si>
  <si>
    <t>s.Ţareuca</t>
  </si>
  <si>
    <t>s.Buşăuca</t>
  </si>
  <si>
    <t>s.Solonceni</t>
  </si>
  <si>
    <t>s.Sîrcova</t>
  </si>
  <si>
    <t>s.Lalova</t>
  </si>
  <si>
    <t>s.Saharna-Nouă</t>
  </si>
  <si>
    <t>s.Pereni</t>
  </si>
  <si>
    <t>s.Pripiceni</t>
  </si>
  <si>
    <t>s.Păpăuţi</t>
  </si>
  <si>
    <t>total gimnazii</t>
  </si>
  <si>
    <t xml:space="preserve">Şc. primară </t>
  </si>
  <si>
    <t>s.Ghiduleni</t>
  </si>
  <si>
    <t>s.Gordineşti</t>
  </si>
  <si>
    <t>s.Ţahnăuţi</t>
  </si>
  <si>
    <t>s.Ciorna</t>
  </si>
  <si>
    <t>s.Tarasova</t>
  </si>
  <si>
    <t>s. Trifeşti</t>
  </si>
  <si>
    <t>s.Sl-Horodiște</t>
  </si>
  <si>
    <t>s.Piscăreşti</t>
  </si>
  <si>
    <t>s.Minceni de Sus</t>
  </si>
  <si>
    <t>s.Roşcana</t>
  </si>
  <si>
    <t>total şcoli primare</t>
  </si>
  <si>
    <t xml:space="preserve">Şc.primară.gr. </t>
  </si>
  <si>
    <t>total preşcolare</t>
  </si>
  <si>
    <t>Direcţia Învăţămînt</t>
  </si>
  <si>
    <t>Secretarul    Consiliului   raional</t>
  </si>
  <si>
    <t>CORELAT</t>
  </si>
  <si>
    <t>Resurse generale</t>
  </si>
  <si>
    <t>Salariu tineri specialişti</t>
  </si>
  <si>
    <t xml:space="preserve">Bugetele instituţiilor de învăţământ preşcolar,primar,gimnazial şi liceal </t>
  </si>
  <si>
    <t xml:space="preserve">Numărul total de elevi/copii </t>
  </si>
  <si>
    <t>nr. ___ din ___ ianuarie  2017</t>
  </si>
  <si>
    <t>Anexa nr.  5</t>
  </si>
  <si>
    <t xml:space="preserve">Sinteza veniturilor colectate de către instituţiile bugetare finanţate din </t>
  </si>
  <si>
    <t>bugetul raional pe anul 2017</t>
  </si>
  <si>
    <t>Nr. d/o</t>
  </si>
  <si>
    <t>Denumirea instituţiei</t>
  </si>
  <si>
    <t>Grupa funcţiei</t>
  </si>
  <si>
    <t>Suma preconizată spre încasare pe subcomponente de surse:</t>
  </si>
  <si>
    <t>Aparatul Preşedintelui raionului</t>
  </si>
  <si>
    <t xml:space="preserve">Secţia construcţii,gospodărie comunală şi drumuri </t>
  </si>
  <si>
    <t>Biblioteca publică orăşenească</t>
  </si>
  <si>
    <t xml:space="preserve">Palatul de cultură </t>
  </si>
  <si>
    <t xml:space="preserve">Aparatul Direcţiei Învăţământ Tineret şi Sport </t>
  </si>
  <si>
    <t>Grădiniţa din s. Trifeşti</t>
  </si>
  <si>
    <t>Grădiniţa din s. Tarasova</t>
  </si>
  <si>
    <t>Grădiniţa din s. Slobozia-Horodişte</t>
  </si>
  <si>
    <t>Grădiniţa din s. Piscăreşti</t>
  </si>
  <si>
    <t>Grădiniţa din s. Ciorna</t>
  </si>
  <si>
    <t>Grădiniţa din s. Mincenii de Sus</t>
  </si>
  <si>
    <t>Grădiniţa din s. Roşcana</t>
  </si>
  <si>
    <t>Tabăra de odihnă ,, Nistru’’</t>
  </si>
  <si>
    <t>Tabăra de odihnă ,, Ignăţei’’</t>
  </si>
  <si>
    <t>Şcoala de arte plastice</t>
  </si>
  <si>
    <t>Şcoala muzicală pentru copii</t>
  </si>
  <si>
    <t xml:space="preserve">Azilul pentru persoane în etate şi cu dezabilităţi </t>
  </si>
  <si>
    <t>Aparatul Direcţiei Asistenţă Socială şi Protecţia Familiei</t>
  </si>
  <si>
    <t>Resurse fonduri speciale (296)</t>
  </si>
  <si>
    <t>Resurse atrase     de    instituţii       ( 297)</t>
  </si>
  <si>
    <t>Resurse atrase pentru  proiecte    finanţate din surse externe          ( 298)</t>
  </si>
  <si>
    <t>Gobjila Vasile</t>
  </si>
  <si>
    <t>nr.1/2 din 25 ianuarie 2017</t>
  </si>
  <si>
    <t xml:space="preserve">nr. 1/2 din 25.01.2017 </t>
  </si>
  <si>
    <t>nr.1/2 din 25.01. 2017</t>
  </si>
  <si>
    <t>Vasile</t>
  </si>
  <si>
    <t>Gobjila</t>
  </si>
  <si>
    <t xml:space="preserve">nr.1/2 din 25 ianuarie  2017 </t>
  </si>
</sst>
</file>

<file path=xl/styles.xml><?xml version="1.0" encoding="utf-8"?>
<styleSheet xmlns="http://schemas.openxmlformats.org/spreadsheetml/2006/main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mbria Math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28" fillId="0" borderId="0"/>
    <xf numFmtId="0" fontId="6" fillId="0" borderId="0"/>
  </cellStyleXfs>
  <cellXfs count="286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0" xfId="0" applyFont="1"/>
    <xf numFmtId="0" fontId="6" fillId="0" borderId="4" xfId="0" applyFont="1" applyBorder="1"/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2" borderId="0" xfId="0" applyFont="1" applyFill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9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/>
    </xf>
    <xf numFmtId="0" fontId="17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/>
    </xf>
    <xf numFmtId="0" fontId="19" fillId="0" borderId="1" xfId="0" applyFont="1" applyBorder="1"/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 wrapText="1"/>
    </xf>
    <xf numFmtId="0" fontId="0" fillId="0" borderId="0" xfId="0" applyBorder="1"/>
    <xf numFmtId="0" fontId="4" fillId="5" borderId="0" xfId="0" applyFont="1" applyFill="1" applyBorder="1" applyAlignment="1">
      <alignment horizontal="center" vertical="top"/>
    </xf>
    <xf numFmtId="0" fontId="8" fillId="0" borderId="0" xfId="0" applyFont="1" applyAlignment="1"/>
    <xf numFmtId="0" fontId="9" fillId="0" borderId="0" xfId="0" applyFont="1" applyAlignment="1"/>
    <xf numFmtId="0" fontId="15" fillId="0" borderId="5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0" fillId="0" borderId="0" xfId="0" applyAlignment="1">
      <alignment horizontal="left" vertical="top"/>
    </xf>
    <xf numFmtId="0" fontId="6" fillId="0" borderId="0" xfId="0" applyFont="1" applyAlignment="1"/>
    <xf numFmtId="0" fontId="4" fillId="0" borderId="0" xfId="0" applyFont="1" applyAlignment="1"/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9" fillId="0" borderId="0" xfId="0" applyFont="1"/>
    <xf numFmtId="0" fontId="26" fillId="0" borderId="0" xfId="1" applyFont="1" applyBorder="1" applyAlignment="1">
      <alignment wrapText="1"/>
    </xf>
    <xf numFmtId="0" fontId="26" fillId="0" borderId="0" xfId="1" applyFont="1" applyBorder="1" applyAlignment="1">
      <alignment horizontal="center" wrapText="1"/>
    </xf>
    <xf numFmtId="0" fontId="19" fillId="0" borderId="0" xfId="1" applyFont="1"/>
    <xf numFmtId="0" fontId="21" fillId="0" borderId="0" xfId="1" applyFont="1"/>
    <xf numFmtId="2" fontId="27" fillId="5" borderId="9" xfId="2" applyNumberFormat="1" applyFont="1" applyFill="1" applyBorder="1" applyAlignment="1">
      <alignment horizontal="center" vertical="center" wrapText="1"/>
    </xf>
    <xf numFmtId="2" fontId="27" fillId="9" borderId="9" xfId="2" applyNumberFormat="1" applyFont="1" applyFill="1" applyBorder="1" applyAlignment="1">
      <alignment horizontal="center" vertical="center" wrapText="1"/>
    </xf>
    <xf numFmtId="0" fontId="29" fillId="0" borderId="9" xfId="1" applyFont="1" applyBorder="1" applyAlignment="1">
      <alignment horizontal="center" vertical="center" wrapText="1"/>
    </xf>
    <xf numFmtId="0" fontId="30" fillId="0" borderId="9" xfId="1" applyFont="1" applyBorder="1"/>
    <xf numFmtId="3" fontId="31" fillId="5" borderId="9" xfId="2" applyNumberFormat="1" applyFont="1" applyFill="1" applyBorder="1" applyAlignment="1">
      <alignment horizontal="center" vertical="center"/>
    </xf>
    <xf numFmtId="0" fontId="31" fillId="5" borderId="9" xfId="2" applyFont="1" applyFill="1" applyBorder="1" applyAlignment="1">
      <alignment horizontal="center" vertical="center"/>
    </xf>
    <xf numFmtId="1" fontId="31" fillId="10" borderId="9" xfId="2" applyNumberFormat="1" applyFont="1" applyFill="1" applyBorder="1" applyAlignment="1">
      <alignment horizontal="center" vertical="center"/>
    </xf>
    <xf numFmtId="164" fontId="30" fillId="0" borderId="9" xfId="1" applyNumberFormat="1" applyFont="1" applyBorder="1" applyAlignment="1">
      <alignment horizontal="center" vertical="center"/>
    </xf>
    <xf numFmtId="164" fontId="31" fillId="0" borderId="9" xfId="1" applyNumberFormat="1" applyFont="1" applyBorder="1" applyAlignment="1">
      <alignment horizontal="center" vertical="center"/>
    </xf>
    <xf numFmtId="164" fontId="30" fillId="6" borderId="9" xfId="1" applyNumberFormat="1" applyFont="1" applyFill="1" applyBorder="1" applyAlignment="1">
      <alignment horizontal="center" vertical="center"/>
    </xf>
    <xf numFmtId="0" fontId="32" fillId="3" borderId="9" xfId="1" applyFont="1" applyFill="1" applyBorder="1"/>
    <xf numFmtId="3" fontId="33" fillId="3" borderId="9" xfId="2" applyNumberFormat="1" applyFont="1" applyFill="1" applyBorder="1" applyAlignment="1">
      <alignment horizontal="center" vertical="center"/>
    </xf>
    <xf numFmtId="0" fontId="33" fillId="3" borderId="9" xfId="2" applyFont="1" applyFill="1" applyBorder="1" applyAlignment="1">
      <alignment horizontal="center" vertical="center"/>
    </xf>
    <xf numFmtId="1" fontId="33" fillId="3" borderId="9" xfId="2" applyNumberFormat="1" applyFont="1" applyFill="1" applyBorder="1" applyAlignment="1">
      <alignment horizontal="center" vertical="center"/>
    </xf>
    <xf numFmtId="164" fontId="32" fillId="3" borderId="9" xfId="1" applyNumberFormat="1" applyFont="1" applyFill="1" applyBorder="1" applyAlignment="1">
      <alignment horizontal="center" vertical="center"/>
    </xf>
    <xf numFmtId="164" fontId="33" fillId="3" borderId="9" xfId="1" applyNumberFormat="1" applyFont="1" applyFill="1" applyBorder="1" applyAlignment="1">
      <alignment horizontal="center" vertical="center"/>
    </xf>
    <xf numFmtId="0" fontId="31" fillId="0" borderId="9" xfId="1" applyFont="1" applyBorder="1"/>
    <xf numFmtId="0" fontId="34" fillId="5" borderId="9" xfId="2" applyFont="1" applyFill="1" applyBorder="1" applyAlignment="1">
      <alignment horizontal="center" vertical="center"/>
    </xf>
    <xf numFmtId="0" fontId="30" fillId="0" borderId="9" xfId="1" applyFont="1" applyBorder="1" applyAlignment="1">
      <alignment horizontal="right"/>
    </xf>
    <xf numFmtId="0" fontId="32" fillId="3" borderId="9" xfId="1" applyFont="1" applyFill="1" applyBorder="1" applyAlignment="1">
      <alignment horizontal="right"/>
    </xf>
    <xf numFmtId="0" fontId="30" fillId="3" borderId="9" xfId="1" applyFont="1" applyFill="1" applyBorder="1" applyAlignment="1">
      <alignment horizontal="right"/>
    </xf>
    <xf numFmtId="3" fontId="31" fillId="3" borderId="9" xfId="2" applyNumberFormat="1" applyFont="1" applyFill="1" applyBorder="1" applyAlignment="1">
      <alignment horizontal="center" vertical="center"/>
    </xf>
    <xf numFmtId="0" fontId="31" fillId="3" borderId="9" xfId="2" applyFont="1" applyFill="1" applyBorder="1" applyAlignment="1">
      <alignment horizontal="center" vertical="center"/>
    </xf>
    <xf numFmtId="1" fontId="31" fillId="3" borderId="9" xfId="2" applyNumberFormat="1" applyFont="1" applyFill="1" applyBorder="1" applyAlignment="1">
      <alignment horizontal="center" vertical="center"/>
    </xf>
    <xf numFmtId="164" fontId="30" fillId="3" borderId="9" xfId="1" applyNumberFormat="1" applyFont="1" applyFill="1" applyBorder="1" applyAlignment="1">
      <alignment horizontal="center" vertical="center"/>
    </xf>
    <xf numFmtId="164" fontId="31" fillId="3" borderId="9" xfId="1" applyNumberFormat="1" applyFont="1" applyFill="1" applyBorder="1" applyAlignment="1">
      <alignment horizontal="center" vertical="center"/>
    </xf>
    <xf numFmtId="0" fontId="30" fillId="3" borderId="9" xfId="1" applyFont="1" applyFill="1" applyBorder="1"/>
    <xf numFmtId="0" fontId="35" fillId="7" borderId="9" xfId="1" applyFont="1" applyFill="1" applyBorder="1"/>
    <xf numFmtId="0" fontId="31" fillId="7" borderId="9" xfId="1" applyFont="1" applyFill="1" applyBorder="1"/>
    <xf numFmtId="1" fontId="34" fillId="7" borderId="9" xfId="2" applyNumberFormat="1" applyFont="1" applyFill="1" applyBorder="1" applyAlignment="1">
      <alignment horizontal="center" vertical="center"/>
    </xf>
    <xf numFmtId="164" fontId="35" fillId="7" borderId="9" xfId="1" applyNumberFormat="1" applyFont="1" applyFill="1" applyBorder="1" applyAlignment="1">
      <alignment horizontal="center" vertical="center"/>
    </xf>
    <xf numFmtId="164" fontId="31" fillId="7" borderId="9" xfId="1" applyNumberFormat="1" applyFont="1" applyFill="1" applyBorder="1" applyAlignment="1">
      <alignment horizontal="center" vertical="center"/>
    </xf>
    <xf numFmtId="164" fontId="30" fillId="7" borderId="9" xfId="1" applyNumberFormat="1" applyFont="1" applyFill="1" applyBorder="1" applyAlignment="1">
      <alignment horizontal="center" vertical="center"/>
    </xf>
    <xf numFmtId="164" fontId="36" fillId="0" borderId="0" xfId="0" applyNumberFormat="1" applyFont="1"/>
    <xf numFmtId="0" fontId="38" fillId="0" borderId="1" xfId="0" applyFont="1" applyBorder="1" applyAlignment="1">
      <alignment horizontal="center"/>
    </xf>
    <xf numFmtId="0" fontId="39" fillId="0" borderId="1" xfId="0" applyFont="1" applyBorder="1"/>
    <xf numFmtId="164" fontId="23" fillId="8" borderId="1" xfId="0" applyNumberFormat="1" applyFont="1" applyFill="1" applyBorder="1" applyAlignment="1">
      <alignment wrapText="1"/>
    </xf>
    <xf numFmtId="164" fontId="23" fillId="7" borderId="1" xfId="0" applyNumberFormat="1" applyFont="1" applyFill="1" applyBorder="1" applyAlignment="1">
      <alignment wrapText="1"/>
    </xf>
    <xf numFmtId="164" fontId="18" fillId="0" borderId="1" xfId="0" applyNumberFormat="1" applyFont="1" applyBorder="1" applyAlignment="1">
      <alignment wrapText="1"/>
    </xf>
    <xf numFmtId="164" fontId="23" fillId="0" borderId="1" xfId="0" applyNumberFormat="1" applyFont="1" applyBorder="1" applyAlignment="1">
      <alignment wrapText="1"/>
    </xf>
    <xf numFmtId="164" fontId="24" fillId="0" borderId="1" xfId="0" applyNumberFormat="1" applyFont="1" applyBorder="1" applyAlignment="1">
      <alignment wrapText="1"/>
    </xf>
    <xf numFmtId="164" fontId="10" fillId="0" borderId="6" xfId="0" applyNumberFormat="1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164" fontId="24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18" fillId="2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40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2" borderId="0" xfId="0" applyFont="1" applyFill="1" applyAlignment="1"/>
    <xf numFmtId="0" fontId="10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/>
    </xf>
    <xf numFmtId="0" fontId="2" fillId="0" borderId="1" xfId="0" applyFont="1" applyBorder="1"/>
    <xf numFmtId="164" fontId="18" fillId="0" borderId="1" xfId="0" applyNumberFormat="1" applyFont="1" applyBorder="1" applyAlignment="1">
      <alignment vertical="center" wrapText="1"/>
    </xf>
    <xf numFmtId="164" fontId="23" fillId="7" borderId="1" xfId="0" applyNumberFormat="1" applyFont="1" applyFill="1" applyBorder="1" applyAlignment="1">
      <alignment vertical="center" wrapText="1"/>
    </xf>
    <xf numFmtId="164" fontId="23" fillId="0" borderId="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64" fontId="19" fillId="0" borderId="1" xfId="0" applyNumberFormat="1" applyFont="1" applyBorder="1" applyAlignment="1">
      <alignment wrapText="1"/>
    </xf>
    <xf numFmtId="164" fontId="19" fillId="0" borderId="1" xfId="0" applyNumberFormat="1" applyFont="1" applyBorder="1" applyAlignment="1">
      <alignment vertical="center" wrapText="1"/>
    </xf>
    <xf numFmtId="0" fontId="23" fillId="0" borderId="16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wrapText="1"/>
    </xf>
    <xf numFmtId="0" fontId="23" fillId="0" borderId="4" xfId="0" applyFont="1" applyBorder="1" applyAlignment="1">
      <alignment horizontal="left" vertical="top" wrapText="1"/>
    </xf>
    <xf numFmtId="0" fontId="23" fillId="0" borderId="3" xfId="0" applyFont="1" applyBorder="1" applyAlignment="1">
      <alignment wrapText="1"/>
    </xf>
    <xf numFmtId="0" fontId="23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top" wrapText="1"/>
    </xf>
    <xf numFmtId="164" fontId="18" fillId="0" borderId="4" xfId="0" applyNumberFormat="1" applyFont="1" applyBorder="1" applyAlignment="1">
      <alignment horizontal="center" wrapText="1"/>
    </xf>
    <xf numFmtId="164" fontId="23" fillId="0" borderId="4" xfId="0" applyNumberFormat="1" applyFont="1" applyBorder="1" applyAlignment="1">
      <alignment horizontal="center" vertical="top" wrapText="1"/>
    </xf>
    <xf numFmtId="0" fontId="23" fillId="0" borderId="0" xfId="0" applyFont="1"/>
    <xf numFmtId="0" fontId="41" fillId="0" borderId="0" xfId="0" applyFont="1"/>
    <xf numFmtId="0" fontId="42" fillId="0" borderId="0" xfId="0" applyFont="1"/>
    <xf numFmtId="0" fontId="3" fillId="0" borderId="0" xfId="0" applyFont="1"/>
    <xf numFmtId="0" fontId="43" fillId="0" borderId="0" xfId="0" applyFont="1"/>
    <xf numFmtId="0" fontId="43" fillId="0" borderId="0" xfId="0" applyFont="1" applyAlignment="1">
      <alignment vertical="top"/>
    </xf>
    <xf numFmtId="164" fontId="20" fillId="5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0" fillId="0" borderId="6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top" wrapText="1"/>
    </xf>
    <xf numFmtId="0" fontId="11" fillId="8" borderId="2" xfId="0" applyFont="1" applyFill="1" applyBorder="1" applyAlignment="1">
      <alignment horizontal="center" vertical="top" wrapText="1"/>
    </xf>
    <xf numFmtId="0" fontId="12" fillId="8" borderId="6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 wrapText="1"/>
    </xf>
    <xf numFmtId="164" fontId="11" fillId="8" borderId="6" xfId="0" applyNumberFormat="1" applyFont="1" applyFill="1" applyBorder="1" applyAlignment="1">
      <alignment horizontal="center" wrapText="1"/>
    </xf>
    <xf numFmtId="164" fontId="11" fillId="8" borderId="5" xfId="0" applyNumberFormat="1" applyFont="1" applyFill="1" applyBorder="1" applyAlignment="1">
      <alignment horizontal="center" wrapText="1"/>
    </xf>
    <xf numFmtId="0" fontId="15" fillId="0" borderId="6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15" fillId="0" borderId="2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 wrapText="1"/>
    </xf>
    <xf numFmtId="164" fontId="15" fillId="0" borderId="5" xfId="0" applyNumberFormat="1" applyFont="1" applyBorder="1" applyAlignment="1">
      <alignment horizontal="center" wrapText="1"/>
    </xf>
    <xf numFmtId="0" fontId="11" fillId="7" borderId="6" xfId="0" applyFont="1" applyFill="1" applyBorder="1" applyAlignment="1">
      <alignment horizontal="justify" vertical="top" wrapText="1"/>
    </xf>
    <xf numFmtId="0" fontId="11" fillId="7" borderId="5" xfId="0" applyFont="1" applyFill="1" applyBorder="1" applyAlignment="1">
      <alignment horizontal="justify" vertical="top" wrapText="1"/>
    </xf>
    <xf numFmtId="0" fontId="11" fillId="7" borderId="2" xfId="0" applyFont="1" applyFill="1" applyBorder="1" applyAlignment="1">
      <alignment horizontal="justify" vertical="top" wrapText="1"/>
    </xf>
    <xf numFmtId="0" fontId="14" fillId="7" borderId="6" xfId="0" applyFont="1" applyFill="1" applyBorder="1" applyAlignment="1">
      <alignment horizontal="center" wrapText="1"/>
    </xf>
    <xf numFmtId="0" fontId="14" fillId="7" borderId="5" xfId="0" applyFont="1" applyFill="1" applyBorder="1" applyAlignment="1">
      <alignment horizontal="center" wrapText="1"/>
    </xf>
    <xf numFmtId="0" fontId="14" fillId="7" borderId="2" xfId="0" applyFont="1" applyFill="1" applyBorder="1" applyAlignment="1">
      <alignment horizontal="center" wrapText="1"/>
    </xf>
    <xf numFmtId="164" fontId="11" fillId="7" borderId="6" xfId="0" applyNumberFormat="1" applyFont="1" applyFill="1" applyBorder="1" applyAlignment="1">
      <alignment horizontal="center" wrapText="1"/>
    </xf>
    <xf numFmtId="164" fontId="11" fillId="7" borderId="5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6" fillId="2" borderId="6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164" fontId="22" fillId="2" borderId="6" xfId="0" applyNumberFormat="1" applyFont="1" applyFill="1" applyBorder="1" applyAlignment="1">
      <alignment horizontal="center" wrapText="1"/>
    </xf>
    <xf numFmtId="164" fontId="22" fillId="2" borderId="5" xfId="0" applyNumberFormat="1" applyFont="1" applyFill="1" applyBorder="1" applyAlignment="1">
      <alignment horizontal="center" wrapText="1"/>
    </xf>
    <xf numFmtId="164" fontId="22" fillId="2" borderId="2" xfId="0" applyNumberFormat="1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2" fillId="0" borderId="6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164" fontId="16" fillId="0" borderId="6" xfId="0" applyNumberFormat="1" applyFont="1" applyBorder="1" applyAlignment="1">
      <alignment horizontal="center" wrapText="1"/>
    </xf>
    <xf numFmtId="164" fontId="16" fillId="0" borderId="5" xfId="0" applyNumberFormat="1" applyFont="1" applyBorder="1" applyAlignment="1">
      <alignment horizont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1" fillId="7" borderId="6" xfId="0" applyFont="1" applyFill="1" applyBorder="1" applyAlignment="1">
      <alignment wrapText="1"/>
    </xf>
    <xf numFmtId="0" fontId="11" fillId="7" borderId="5" xfId="0" applyFont="1" applyFill="1" applyBorder="1" applyAlignment="1">
      <alignment wrapText="1"/>
    </xf>
    <xf numFmtId="0" fontId="11" fillId="7" borderId="2" xfId="0" applyFont="1" applyFill="1" applyBorder="1" applyAlignment="1">
      <alignment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164" fontId="11" fillId="7" borderId="6" xfId="0" applyNumberFormat="1" applyFont="1" applyFill="1" applyBorder="1" applyAlignment="1">
      <alignment horizontal="center" vertical="center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2" xfId="0" applyNumberFormat="1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164" fontId="10" fillId="0" borderId="6" xfId="0" applyNumberFormat="1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/>
    <xf numFmtId="0" fontId="1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" fillId="2" borderId="0" xfId="0" applyFont="1" applyFill="1"/>
    <xf numFmtId="0" fontId="43" fillId="2" borderId="0" xfId="0" applyFont="1" applyFill="1"/>
    <xf numFmtId="0" fontId="6" fillId="0" borderId="0" xfId="0" applyFont="1" applyAlignment="1">
      <alignment wrapText="1"/>
    </xf>
    <xf numFmtId="0" fontId="10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29" fillId="0" borderId="10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2" fillId="3" borderId="12" xfId="1" applyFont="1" applyFill="1" applyBorder="1" applyAlignment="1">
      <alignment horizontal="center"/>
    </xf>
    <xf numFmtId="0" fontId="32" fillId="3" borderId="13" xfId="1" applyFont="1" applyFill="1" applyBorder="1" applyAlignment="1">
      <alignment horizontal="center"/>
    </xf>
    <xf numFmtId="0" fontId="33" fillId="3" borderId="12" xfId="1" applyFont="1" applyFill="1" applyBorder="1" applyAlignment="1">
      <alignment horizontal="center"/>
    </xf>
    <xf numFmtId="0" fontId="33" fillId="3" borderId="13" xfId="1" applyFont="1" applyFill="1" applyBorder="1" applyAlignment="1">
      <alignment horizontal="center"/>
    </xf>
    <xf numFmtId="0" fontId="27" fillId="5" borderId="9" xfId="1" applyFont="1" applyFill="1" applyBorder="1" applyAlignment="1">
      <alignment horizontal="center" vertical="center" wrapText="1"/>
    </xf>
    <xf numFmtId="0" fontId="27" fillId="5" borderId="9" xfId="2" applyFont="1" applyFill="1" applyBorder="1" applyAlignment="1">
      <alignment horizontal="center" vertical="center"/>
    </xf>
    <xf numFmtId="0" fontId="26" fillId="0" borderId="9" xfId="1" applyFont="1" applyBorder="1" applyAlignment="1">
      <alignment horizontal="center" wrapText="1"/>
    </xf>
    <xf numFmtId="0" fontId="29" fillId="0" borderId="9" xfId="1" applyFont="1" applyBorder="1" applyAlignment="1">
      <alignment horizontal="center" vertical="center" wrapText="1"/>
    </xf>
    <xf numFmtId="0" fontId="27" fillId="5" borderId="9" xfId="2" applyFont="1" applyFill="1" applyBorder="1" applyAlignment="1">
      <alignment horizontal="center" wrapText="1"/>
    </xf>
    <xf numFmtId="0" fontId="29" fillId="6" borderId="10" xfId="1" applyFont="1" applyFill="1" applyBorder="1" applyAlignment="1">
      <alignment horizontal="center" vertical="center" wrapText="1"/>
    </xf>
    <xf numFmtId="0" fontId="29" fillId="6" borderId="11" xfId="1" applyFont="1" applyFill="1" applyBorder="1" applyAlignment="1">
      <alignment horizontal="center" vertical="center" wrapText="1"/>
    </xf>
    <xf numFmtId="0" fontId="31" fillId="3" borderId="12" xfId="1" applyFont="1" applyFill="1" applyBorder="1" applyAlignment="1">
      <alignment horizontal="center"/>
    </xf>
    <xf numFmtId="0" fontId="31" fillId="3" borderId="13" xfId="1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2" fillId="0" borderId="1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8" fillId="0" borderId="7" xfId="0" applyFont="1" applyBorder="1" applyAlignment="1">
      <alignment horizontal="right"/>
    </xf>
  </cellXfs>
  <cellStyles count="4">
    <cellStyle name="Normal 2" xfId="2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C6" sqref="C6"/>
    </sheetView>
  </sheetViews>
  <sheetFormatPr defaultRowHeight="15"/>
  <cols>
    <col min="1" max="1" width="50.85546875" customWidth="1"/>
    <col min="2" max="2" width="8.5703125" customWidth="1"/>
    <col min="3" max="3" width="13.5703125" customWidth="1"/>
    <col min="4" max="4" width="13.85546875" customWidth="1"/>
  </cols>
  <sheetData>
    <row r="1" spans="1:4" ht="18.75">
      <c r="A1" s="1" t="s">
        <v>45</v>
      </c>
      <c r="C1" s="152" t="s">
        <v>0</v>
      </c>
      <c r="D1" s="152"/>
    </row>
    <row r="2" spans="1:4" ht="18.75">
      <c r="A2" s="2"/>
      <c r="B2" s="153" t="s">
        <v>1</v>
      </c>
      <c r="C2" s="153"/>
      <c r="D2" s="153"/>
    </row>
    <row r="3" spans="1:4" ht="15" customHeight="1">
      <c r="A3" s="154" t="s">
        <v>201</v>
      </c>
      <c r="B3" s="154"/>
      <c r="C3" s="154"/>
      <c r="D3" s="154"/>
    </row>
    <row r="4" spans="1:4" ht="18.75">
      <c r="A4" s="2"/>
    </row>
    <row r="5" spans="1:4" ht="18.75">
      <c r="A5" s="2"/>
    </row>
    <row r="6" spans="1:4" ht="18.75">
      <c r="A6" s="2"/>
    </row>
    <row r="7" spans="1:4" ht="24.75" customHeight="1">
      <c r="A7" s="151" t="s">
        <v>95</v>
      </c>
      <c r="B7" s="151"/>
      <c r="C7" s="151"/>
    </row>
    <row r="8" spans="1:4" ht="18.75">
      <c r="A8" s="52" t="s">
        <v>94</v>
      </c>
    </row>
    <row r="9" spans="1:4" ht="18.75">
      <c r="A9" s="2"/>
    </row>
    <row r="10" spans="1:4" ht="19.5" thickBot="1">
      <c r="A10" s="2"/>
    </row>
    <row r="11" spans="1:4" ht="19.5" thickBot="1">
      <c r="A11" s="51" t="s">
        <v>2</v>
      </c>
      <c r="B11" s="49" t="s">
        <v>3</v>
      </c>
      <c r="C11" s="50" t="s">
        <v>91</v>
      </c>
      <c r="D11" s="92" t="s">
        <v>90</v>
      </c>
    </row>
    <row r="12" spans="1:4" ht="19.5" thickBot="1">
      <c r="A12" s="4" t="s">
        <v>4</v>
      </c>
      <c r="B12" s="5">
        <v>1</v>
      </c>
      <c r="C12" s="6">
        <v>105762.9</v>
      </c>
      <c r="D12" s="115">
        <v>108391.2</v>
      </c>
    </row>
    <row r="13" spans="1:4" ht="19.5" thickBot="1">
      <c r="A13" s="4" t="s">
        <v>5</v>
      </c>
      <c r="B13" s="5"/>
      <c r="C13" s="119">
        <v>94319.5</v>
      </c>
      <c r="D13" s="120">
        <v>96912.9</v>
      </c>
    </row>
    <row r="14" spans="1:4" ht="19.5" thickBot="1">
      <c r="A14" s="4" t="s">
        <v>6</v>
      </c>
      <c r="B14" s="5" t="s">
        <v>7</v>
      </c>
      <c r="C14" s="6">
        <v>105762.9</v>
      </c>
      <c r="D14" s="115">
        <v>108391.2</v>
      </c>
    </row>
    <row r="15" spans="1:4" ht="40.5" customHeight="1" thickBot="1">
      <c r="A15" s="7" t="s">
        <v>8</v>
      </c>
      <c r="B15" s="5"/>
      <c r="C15" s="9"/>
      <c r="D15" s="36"/>
    </row>
    <row r="16" spans="1:4" ht="19.5" thickBot="1">
      <c r="A16" s="4" t="s">
        <v>9</v>
      </c>
      <c r="B16" s="5" t="s">
        <v>10</v>
      </c>
      <c r="C16" s="9"/>
      <c r="D16" s="36"/>
    </row>
    <row r="17" spans="1:4" ht="19.5" thickBot="1">
      <c r="A17" s="4" t="s">
        <v>11</v>
      </c>
      <c r="B17" s="5" t="s">
        <v>12</v>
      </c>
      <c r="C17" s="9"/>
      <c r="D17" s="36"/>
    </row>
    <row r="18" spans="1:4" ht="33" customHeight="1" thickBot="1">
      <c r="A18" s="10" t="s">
        <v>13</v>
      </c>
      <c r="B18" s="11"/>
      <c r="C18" s="12"/>
      <c r="D18" s="36"/>
    </row>
    <row r="19" spans="1:4" ht="15.75" thickBot="1">
      <c r="A19" s="13"/>
      <c r="B19" s="12"/>
      <c r="C19" s="12"/>
      <c r="D19" s="36"/>
    </row>
    <row r="20" spans="1:4" ht="35.25" customHeight="1" thickBot="1">
      <c r="A20" s="10" t="s">
        <v>14</v>
      </c>
      <c r="B20" s="11">
        <v>910</v>
      </c>
      <c r="C20" s="12"/>
      <c r="D20" s="36"/>
    </row>
    <row r="21" spans="1:4" ht="28.5" customHeight="1" thickBot="1">
      <c r="A21" s="10" t="s">
        <v>15</v>
      </c>
      <c r="B21" s="11">
        <v>930</v>
      </c>
      <c r="C21" s="12"/>
      <c r="D21" s="36"/>
    </row>
    <row r="29" spans="1:4" ht="18.75">
      <c r="A29" s="31" t="s">
        <v>16</v>
      </c>
      <c r="C29" s="148" t="s">
        <v>195</v>
      </c>
    </row>
  </sheetData>
  <mergeCells count="4">
    <mergeCell ref="A7:C7"/>
    <mergeCell ref="C1:D1"/>
    <mergeCell ref="B2:D2"/>
    <mergeCell ref="A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J4" sqref="J4"/>
    </sheetView>
  </sheetViews>
  <sheetFormatPr defaultRowHeight="15"/>
  <cols>
    <col min="6" max="6" width="4.42578125" customWidth="1"/>
    <col min="7" max="8" width="9.140625" hidden="1" customWidth="1"/>
    <col min="10" max="10" width="8.28515625" customWidth="1"/>
    <col min="11" max="11" width="9.140625" hidden="1" customWidth="1"/>
    <col min="12" max="12" width="11.7109375" customWidth="1"/>
  </cols>
  <sheetData>
    <row r="1" spans="1:15" ht="18.75">
      <c r="A1" s="47"/>
      <c r="B1" s="47"/>
      <c r="C1" s="47"/>
      <c r="D1" s="47"/>
      <c r="E1" s="47"/>
      <c r="F1" s="42" t="s">
        <v>17</v>
      </c>
      <c r="G1" s="42"/>
      <c r="H1" s="42"/>
      <c r="I1" s="42"/>
      <c r="J1" s="42"/>
      <c r="K1" s="42"/>
      <c r="L1" s="42"/>
      <c r="M1" s="42"/>
      <c r="N1" s="42"/>
      <c r="O1" s="101"/>
    </row>
    <row r="2" spans="1:15" ht="18.75">
      <c r="A2" s="155"/>
      <c r="B2" s="155"/>
      <c r="C2" s="155"/>
      <c r="D2" s="155"/>
      <c r="E2" s="155"/>
      <c r="F2" s="43" t="s">
        <v>198</v>
      </c>
      <c r="G2" s="43"/>
      <c r="H2" s="43"/>
      <c r="I2" s="43"/>
      <c r="J2" s="43"/>
      <c r="K2" s="43"/>
      <c r="L2" s="43"/>
      <c r="M2" s="43"/>
      <c r="N2" s="43"/>
      <c r="O2" s="14"/>
    </row>
    <row r="3" spans="1:15" ht="13.5" customHeight="1">
      <c r="A3" s="155"/>
      <c r="B3" s="155"/>
      <c r="C3" s="155"/>
      <c r="D3" s="155"/>
      <c r="E3" s="155"/>
      <c r="F3" s="47"/>
      <c r="G3" s="47"/>
      <c r="H3" s="47"/>
      <c r="I3" s="47"/>
      <c r="J3" s="47"/>
      <c r="K3" s="47"/>
      <c r="L3" s="47"/>
      <c r="M3" s="14"/>
      <c r="N3" s="14"/>
      <c r="O3" s="14"/>
    </row>
    <row r="4" spans="1:15" ht="18.75">
      <c r="A4" s="48" t="s">
        <v>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14"/>
    </row>
    <row r="5" spans="1:15" ht="13.5" customHeight="1" thickBot="1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4"/>
      <c r="M5" s="14"/>
      <c r="N5" s="14"/>
      <c r="O5" s="14"/>
    </row>
    <row r="6" spans="1:15" ht="36" customHeight="1" thickBot="1">
      <c r="A6" s="156" t="s">
        <v>19</v>
      </c>
      <c r="B6" s="157"/>
      <c r="C6" s="157"/>
      <c r="D6" s="158"/>
      <c r="E6" s="159" t="s">
        <v>20</v>
      </c>
      <c r="F6" s="160"/>
      <c r="G6" s="160"/>
      <c r="H6" s="161"/>
      <c r="I6" s="159" t="s">
        <v>91</v>
      </c>
      <c r="J6" s="160"/>
      <c r="K6" s="117"/>
      <c r="L6" s="118" t="s">
        <v>90</v>
      </c>
      <c r="M6" s="14"/>
      <c r="N6" s="14"/>
      <c r="O6" s="14"/>
    </row>
    <row r="7" spans="1:15" ht="19.5" thickBot="1">
      <c r="A7" s="162" t="s">
        <v>22</v>
      </c>
      <c r="B7" s="162"/>
      <c r="C7" s="162"/>
      <c r="D7" s="163"/>
      <c r="E7" s="164"/>
      <c r="F7" s="165"/>
      <c r="G7" s="165"/>
      <c r="H7" s="166"/>
      <c r="I7" s="167">
        <v>105762.9</v>
      </c>
      <c r="J7" s="168"/>
      <c r="K7" s="168"/>
      <c r="L7" s="94">
        <v>108391.2</v>
      </c>
      <c r="M7" s="14"/>
      <c r="N7" s="14"/>
      <c r="O7" s="14"/>
    </row>
    <row r="8" spans="1:15" ht="19.5" thickBot="1">
      <c r="A8" s="177" t="s">
        <v>23</v>
      </c>
      <c r="B8" s="178"/>
      <c r="C8" s="178"/>
      <c r="D8" s="179"/>
      <c r="E8" s="180"/>
      <c r="F8" s="181"/>
      <c r="G8" s="181"/>
      <c r="H8" s="182"/>
      <c r="I8" s="183">
        <f>I9+I10+I11+I12+I13+I14</f>
        <v>11443.400000000001</v>
      </c>
      <c r="J8" s="184"/>
      <c r="K8" s="184"/>
      <c r="L8" s="95">
        <v>11478.3</v>
      </c>
      <c r="M8" s="14"/>
      <c r="N8" s="14"/>
      <c r="O8" s="14"/>
    </row>
    <row r="9" spans="1:15" ht="19.5" thickBot="1">
      <c r="A9" s="169" t="s">
        <v>24</v>
      </c>
      <c r="B9" s="170"/>
      <c r="C9" s="170"/>
      <c r="D9" s="171"/>
      <c r="E9" s="172">
        <v>114611</v>
      </c>
      <c r="F9" s="173"/>
      <c r="G9" s="173"/>
      <c r="H9" s="174"/>
      <c r="I9" s="175">
        <v>400</v>
      </c>
      <c r="J9" s="176"/>
      <c r="K9" s="176"/>
      <c r="L9" s="126">
        <v>400</v>
      </c>
      <c r="M9" s="14"/>
      <c r="N9" s="14"/>
      <c r="O9" s="14"/>
    </row>
    <row r="10" spans="1:15" ht="19.5" thickBot="1">
      <c r="A10" s="169" t="s">
        <v>25</v>
      </c>
      <c r="B10" s="170"/>
      <c r="C10" s="170"/>
      <c r="D10" s="171"/>
      <c r="E10" s="172">
        <v>114612</v>
      </c>
      <c r="F10" s="173"/>
      <c r="G10" s="173"/>
      <c r="H10" s="174"/>
      <c r="I10" s="175">
        <v>600</v>
      </c>
      <c r="J10" s="176"/>
      <c r="K10" s="176"/>
      <c r="L10" s="126">
        <v>600</v>
      </c>
      <c r="M10" s="14"/>
      <c r="N10" s="14"/>
      <c r="O10" s="14"/>
    </row>
    <row r="11" spans="1:15" ht="19.5" thickBot="1">
      <c r="A11" s="169" t="s">
        <v>26</v>
      </c>
      <c r="B11" s="170"/>
      <c r="C11" s="170"/>
      <c r="D11" s="171"/>
      <c r="E11" s="172">
        <v>143120</v>
      </c>
      <c r="F11" s="173"/>
      <c r="G11" s="173"/>
      <c r="H11" s="174"/>
      <c r="I11" s="175">
        <v>100</v>
      </c>
      <c r="J11" s="176"/>
      <c r="K11" s="176"/>
      <c r="L11" s="126">
        <v>100</v>
      </c>
      <c r="M11" s="14"/>
      <c r="N11" s="14"/>
      <c r="O11" s="14"/>
    </row>
    <row r="12" spans="1:15" ht="19.5" thickBot="1">
      <c r="A12" s="169" t="s">
        <v>27</v>
      </c>
      <c r="B12" s="170"/>
      <c r="C12" s="170"/>
      <c r="D12" s="171"/>
      <c r="E12" s="172" t="s">
        <v>28</v>
      </c>
      <c r="F12" s="173"/>
      <c r="G12" s="173"/>
      <c r="H12" s="174"/>
      <c r="I12" s="175">
        <v>895.7</v>
      </c>
      <c r="J12" s="176"/>
      <c r="K12" s="176"/>
      <c r="L12" s="126">
        <v>930.6</v>
      </c>
      <c r="M12" s="14"/>
      <c r="N12" s="14"/>
      <c r="O12" s="14"/>
    </row>
    <row r="13" spans="1:15" ht="45" customHeight="1" thickBot="1">
      <c r="A13" s="169" t="s">
        <v>29</v>
      </c>
      <c r="B13" s="170"/>
      <c r="C13" s="170"/>
      <c r="D13" s="171"/>
      <c r="E13" s="194">
        <v>142245</v>
      </c>
      <c r="F13" s="195"/>
      <c r="G13" s="195"/>
      <c r="H13" s="196"/>
      <c r="I13" s="197">
        <v>100</v>
      </c>
      <c r="J13" s="198"/>
      <c r="K13" s="199"/>
      <c r="L13" s="127">
        <v>100</v>
      </c>
      <c r="M13" s="14"/>
      <c r="N13" s="14"/>
      <c r="O13" s="14"/>
    </row>
    <row r="14" spans="1:15" ht="28.5" customHeight="1" thickBot="1">
      <c r="A14" s="185" t="s">
        <v>30</v>
      </c>
      <c r="B14" s="186"/>
      <c r="C14" s="186"/>
      <c r="D14" s="187"/>
      <c r="E14" s="188"/>
      <c r="F14" s="189"/>
      <c r="G14" s="189"/>
      <c r="H14" s="190"/>
      <c r="I14" s="191">
        <f>SUM(I15:K16)</f>
        <v>9347.7000000000007</v>
      </c>
      <c r="J14" s="192"/>
      <c r="K14" s="193"/>
      <c r="L14" s="97">
        <f>SUM(L15:L16)</f>
        <v>9347.7000000000007</v>
      </c>
      <c r="M14" s="14"/>
      <c r="N14" s="14"/>
      <c r="O14" s="14"/>
    </row>
    <row r="15" spans="1:15" ht="19.5" thickBot="1">
      <c r="A15" s="169" t="s">
        <v>31</v>
      </c>
      <c r="B15" s="170"/>
      <c r="C15" s="170"/>
      <c r="D15" s="171"/>
      <c r="E15" s="172" t="s">
        <v>32</v>
      </c>
      <c r="F15" s="173"/>
      <c r="G15" s="173"/>
      <c r="H15" s="174"/>
      <c r="I15" s="175">
        <v>6347.7</v>
      </c>
      <c r="J15" s="176"/>
      <c r="K15" s="176"/>
      <c r="L15" s="96">
        <v>6347.7</v>
      </c>
      <c r="M15" s="14"/>
      <c r="N15" s="14"/>
      <c r="O15" s="14"/>
    </row>
    <row r="16" spans="1:15" ht="19.5" thickBot="1">
      <c r="A16" s="169" t="s">
        <v>33</v>
      </c>
      <c r="B16" s="170"/>
      <c r="C16" s="170"/>
      <c r="D16" s="171"/>
      <c r="E16" s="211">
        <v>114633</v>
      </c>
      <c r="F16" s="212"/>
      <c r="G16" s="212"/>
      <c r="H16" s="213"/>
      <c r="I16" s="175">
        <v>3000</v>
      </c>
      <c r="J16" s="176"/>
      <c r="K16" s="176"/>
      <c r="L16" s="96">
        <v>3000</v>
      </c>
      <c r="M16" s="14"/>
      <c r="N16" s="14"/>
      <c r="O16" s="14"/>
    </row>
    <row r="17" spans="1:16" ht="37.5" customHeight="1" thickBot="1">
      <c r="A17" s="214" t="s">
        <v>93</v>
      </c>
      <c r="B17" s="215"/>
      <c r="C17" s="215"/>
      <c r="D17" s="216"/>
      <c r="E17" s="217">
        <v>191000</v>
      </c>
      <c r="F17" s="218"/>
      <c r="G17" s="218"/>
      <c r="H17" s="219"/>
      <c r="I17" s="220">
        <v>94319.5</v>
      </c>
      <c r="J17" s="221"/>
      <c r="K17" s="222"/>
      <c r="L17" s="122">
        <f>L18</f>
        <v>96912.89999999998</v>
      </c>
      <c r="M17" s="14"/>
      <c r="N17" s="14"/>
      <c r="O17" s="14"/>
    </row>
    <row r="18" spans="1:16" ht="19.5" thickBot="1">
      <c r="A18" s="200" t="s">
        <v>34</v>
      </c>
      <c r="B18" s="201"/>
      <c r="C18" s="201"/>
      <c r="D18" s="202"/>
      <c r="E18" s="203"/>
      <c r="F18" s="204"/>
      <c r="G18" s="204"/>
      <c r="H18" s="205"/>
      <c r="I18" s="206">
        <v>94319.5</v>
      </c>
      <c r="J18" s="207"/>
      <c r="K18" s="207"/>
      <c r="L18" s="98">
        <f>L19+L20+L24+L27</f>
        <v>96912.89999999998</v>
      </c>
      <c r="M18" s="14"/>
      <c r="N18" s="14"/>
      <c r="O18" s="14"/>
      <c r="P18" s="46"/>
    </row>
    <row r="19" spans="1:16" ht="31.5" customHeight="1" thickBot="1">
      <c r="A19" s="156" t="s">
        <v>35</v>
      </c>
      <c r="B19" s="157"/>
      <c r="C19" s="157"/>
      <c r="D19" s="158"/>
      <c r="E19" s="194">
        <v>191131</v>
      </c>
      <c r="F19" s="195"/>
      <c r="G19" s="195"/>
      <c r="H19" s="196"/>
      <c r="I19" s="208">
        <v>13871.5</v>
      </c>
      <c r="J19" s="209"/>
      <c r="K19" s="210"/>
      <c r="L19" s="121">
        <v>14287.2</v>
      </c>
      <c r="M19" s="14"/>
      <c r="N19" s="14"/>
      <c r="O19" s="14"/>
      <c r="P19" s="46"/>
    </row>
    <row r="20" spans="1:16" ht="31.5" customHeight="1" thickBot="1">
      <c r="A20" s="156" t="s">
        <v>36</v>
      </c>
      <c r="B20" s="157"/>
      <c r="C20" s="157"/>
      <c r="D20" s="158"/>
      <c r="E20" s="211"/>
      <c r="F20" s="212"/>
      <c r="G20" s="212"/>
      <c r="H20" s="213"/>
      <c r="I20" s="208">
        <v>71861</v>
      </c>
      <c r="J20" s="209"/>
      <c r="K20" s="210"/>
      <c r="L20" s="121">
        <f>L21+L22+L23</f>
        <v>73736.799999999988</v>
      </c>
      <c r="M20" s="14"/>
      <c r="N20" s="14"/>
      <c r="O20" s="14"/>
    </row>
    <row r="21" spans="1:16" ht="47.25" customHeight="1" thickBot="1">
      <c r="A21" s="156" t="s">
        <v>37</v>
      </c>
      <c r="B21" s="157"/>
      <c r="C21" s="157"/>
      <c r="D21" s="158"/>
      <c r="E21" s="194">
        <v>191111</v>
      </c>
      <c r="F21" s="195"/>
      <c r="G21" s="195"/>
      <c r="H21" s="196"/>
      <c r="I21" s="223">
        <v>68274.899999999994</v>
      </c>
      <c r="J21" s="224"/>
      <c r="K21" s="225"/>
      <c r="L21" s="121">
        <v>69880.399999999994</v>
      </c>
      <c r="M21" s="14"/>
      <c r="N21" s="14"/>
      <c r="O21" s="14"/>
    </row>
    <row r="22" spans="1:16" ht="31.5" customHeight="1" thickBot="1">
      <c r="A22" s="156" t="s">
        <v>38</v>
      </c>
      <c r="B22" s="157"/>
      <c r="C22" s="157"/>
      <c r="D22" s="158"/>
      <c r="E22" s="194">
        <v>191112</v>
      </c>
      <c r="F22" s="195"/>
      <c r="G22" s="195"/>
      <c r="H22" s="196"/>
      <c r="I22" s="223">
        <v>1987.2</v>
      </c>
      <c r="J22" s="224"/>
      <c r="K22" s="225"/>
      <c r="L22" s="121">
        <v>2257.5</v>
      </c>
      <c r="M22" s="14"/>
      <c r="N22" s="14"/>
      <c r="O22" s="14"/>
    </row>
    <row r="23" spans="1:16" ht="19.5" thickBot="1">
      <c r="A23" s="226" t="s">
        <v>39</v>
      </c>
      <c r="B23" s="227"/>
      <c r="C23" s="227"/>
      <c r="D23" s="228"/>
      <c r="E23" s="229">
        <v>191113</v>
      </c>
      <c r="F23" s="230"/>
      <c r="G23" s="230"/>
      <c r="H23" s="231"/>
      <c r="I23" s="232">
        <v>1598.9</v>
      </c>
      <c r="J23" s="233"/>
      <c r="K23" s="233"/>
      <c r="L23" s="96">
        <v>1598.9</v>
      </c>
      <c r="M23" s="14"/>
      <c r="N23" s="14"/>
      <c r="O23" s="14"/>
    </row>
    <row r="24" spans="1:16" ht="31.5" customHeight="1" thickBot="1">
      <c r="A24" s="200" t="s">
        <v>40</v>
      </c>
      <c r="B24" s="201"/>
      <c r="C24" s="201"/>
      <c r="D24" s="202"/>
      <c r="E24" s="237"/>
      <c r="F24" s="238"/>
      <c r="G24" s="238"/>
      <c r="H24" s="239"/>
      <c r="I24" s="208" t="s">
        <v>41</v>
      </c>
      <c r="J24" s="209"/>
      <c r="K24" s="210"/>
      <c r="L24" s="123">
        <f>SUM(L25:L26)</f>
        <v>7491.2</v>
      </c>
      <c r="M24" s="14"/>
      <c r="N24" s="14"/>
      <c r="O24" s="14"/>
    </row>
    <row r="25" spans="1:16" ht="31.5" customHeight="1" thickBot="1">
      <c r="A25" s="156" t="s">
        <v>42</v>
      </c>
      <c r="B25" s="157"/>
      <c r="C25" s="157"/>
      <c r="D25" s="158"/>
      <c r="E25" s="194">
        <v>191132</v>
      </c>
      <c r="F25" s="195"/>
      <c r="G25" s="195"/>
      <c r="H25" s="196"/>
      <c r="I25" s="223">
        <v>7189.3</v>
      </c>
      <c r="J25" s="224"/>
      <c r="K25" s="225"/>
      <c r="L25" s="121">
        <v>7189.3</v>
      </c>
      <c r="M25" s="14"/>
      <c r="N25" s="14"/>
      <c r="O25" s="14"/>
    </row>
    <row r="26" spans="1:16" ht="53.25" customHeight="1" thickBot="1">
      <c r="A26" s="245" t="s">
        <v>92</v>
      </c>
      <c r="B26" s="245"/>
      <c r="C26" s="245"/>
      <c r="D26" s="246"/>
      <c r="E26" s="247">
        <v>191139</v>
      </c>
      <c r="F26" s="248"/>
      <c r="G26" s="44"/>
      <c r="H26" s="45"/>
      <c r="I26" s="99"/>
      <c r="J26" s="100"/>
      <c r="K26" s="100"/>
      <c r="L26" s="121">
        <v>301.89999999999998</v>
      </c>
      <c r="M26" s="14"/>
      <c r="N26" s="14"/>
      <c r="O26" s="14"/>
    </row>
    <row r="27" spans="1:16" ht="33" customHeight="1" thickBot="1">
      <c r="A27" s="156" t="s">
        <v>43</v>
      </c>
      <c r="B27" s="157"/>
      <c r="C27" s="157"/>
      <c r="D27" s="158"/>
      <c r="E27" s="194">
        <v>191310</v>
      </c>
      <c r="F27" s="195"/>
      <c r="G27" s="195"/>
      <c r="H27" s="196"/>
      <c r="I27" s="208">
        <v>1397.7</v>
      </c>
      <c r="J27" s="209"/>
      <c r="K27" s="210"/>
      <c r="L27" s="123">
        <v>1397.7</v>
      </c>
      <c r="M27" s="14"/>
      <c r="N27" s="14"/>
      <c r="O27" s="14"/>
    </row>
    <row r="28" spans="1:16" ht="18.75">
      <c r="A28" s="14"/>
      <c r="B28" s="234"/>
      <c r="C28" s="234"/>
      <c r="D28" s="234"/>
      <c r="E28" s="234"/>
      <c r="F28" s="234"/>
      <c r="G28" s="15"/>
      <c r="H28" s="235"/>
      <c r="I28" s="235"/>
      <c r="J28" s="235"/>
      <c r="K28" s="116"/>
      <c r="L28" s="116"/>
      <c r="M28" s="116"/>
      <c r="N28" s="236"/>
      <c r="O28" s="236"/>
    </row>
    <row r="29" spans="1:16" ht="18.75">
      <c r="A29" s="31" t="s">
        <v>16</v>
      </c>
      <c r="B29" s="102"/>
      <c r="C29" s="102"/>
      <c r="D29" s="102"/>
      <c r="E29" s="102"/>
      <c r="F29" s="102"/>
      <c r="G29" s="15"/>
      <c r="H29" s="243" t="s">
        <v>195</v>
      </c>
      <c r="I29" s="240"/>
      <c r="J29" s="240"/>
      <c r="K29" s="116"/>
      <c r="L29" s="116"/>
      <c r="M29" s="116"/>
      <c r="N29" s="236"/>
      <c r="O29" s="236"/>
    </row>
    <row r="30" spans="1:16" ht="18.75">
      <c r="A30" s="15"/>
      <c r="B30" s="241"/>
      <c r="C30" s="241"/>
      <c r="D30" s="241"/>
      <c r="E30" s="241"/>
      <c r="F30" s="241"/>
      <c r="G30" s="15"/>
      <c r="H30" s="240"/>
      <c r="I30" s="240"/>
      <c r="J30" s="240"/>
      <c r="K30" s="240"/>
      <c r="L30" s="240"/>
      <c r="M30" s="240"/>
      <c r="N30" s="236"/>
      <c r="O30" s="236"/>
    </row>
    <row r="31" spans="1:16">
      <c r="A31" s="240"/>
      <c r="B31" s="241"/>
      <c r="C31" s="241"/>
      <c r="D31" s="241"/>
      <c r="E31" s="241"/>
      <c r="F31" s="241"/>
      <c r="G31" s="240"/>
      <c r="H31" s="240"/>
      <c r="I31" s="240"/>
      <c r="J31" s="240"/>
      <c r="K31" s="242"/>
      <c r="L31" s="242"/>
      <c r="M31" s="242"/>
      <c r="N31" s="236"/>
      <c r="O31" s="236"/>
    </row>
    <row r="32" spans="1:16">
      <c r="A32" s="240"/>
      <c r="B32" s="241"/>
      <c r="C32" s="241"/>
      <c r="D32" s="241"/>
      <c r="E32" s="241"/>
      <c r="F32" s="241"/>
      <c r="G32" s="240"/>
      <c r="H32" s="240"/>
      <c r="I32" s="240"/>
      <c r="J32" s="240"/>
      <c r="K32" s="242"/>
      <c r="L32" s="242"/>
      <c r="M32" s="242"/>
      <c r="N32" s="236"/>
      <c r="O32" s="236"/>
    </row>
    <row r="33" spans="1:15" ht="18.75">
      <c r="A33" s="15"/>
      <c r="B33" s="241"/>
      <c r="C33" s="241"/>
      <c r="D33" s="241"/>
      <c r="E33" s="241"/>
      <c r="F33" s="241"/>
      <c r="G33" s="15"/>
      <c r="H33" s="240"/>
      <c r="I33" s="240"/>
      <c r="J33" s="240"/>
      <c r="K33" s="240"/>
      <c r="L33" s="240"/>
      <c r="M33" s="240"/>
      <c r="N33" s="236"/>
      <c r="O33" s="236"/>
    </row>
    <row r="34" spans="1:15" ht="18.75">
      <c r="A34" s="8"/>
      <c r="B34" s="244"/>
      <c r="C34" s="244"/>
      <c r="D34" s="244"/>
      <c r="E34" s="244"/>
      <c r="F34" s="244"/>
      <c r="G34" s="8"/>
      <c r="H34" s="155"/>
      <c r="I34" s="155"/>
      <c r="J34" s="155"/>
      <c r="K34" s="155"/>
      <c r="L34" s="155"/>
      <c r="M34" s="155"/>
      <c r="N34" s="236"/>
      <c r="O34" s="236"/>
    </row>
    <row r="35" spans="1:15" ht="18.75">
      <c r="A35" s="8"/>
      <c r="B35" s="244"/>
      <c r="C35" s="244"/>
      <c r="D35" s="244"/>
      <c r="E35" s="244"/>
      <c r="F35" s="244"/>
      <c r="G35" s="8"/>
      <c r="H35" s="155"/>
      <c r="I35" s="155"/>
      <c r="J35" s="155"/>
      <c r="K35" s="155"/>
      <c r="L35" s="155"/>
      <c r="M35" s="155"/>
      <c r="N35" s="236"/>
      <c r="O35" s="236"/>
    </row>
    <row r="36" spans="1:15" ht="18.75">
      <c r="A36" s="8"/>
      <c r="B36" s="244"/>
      <c r="C36" s="244"/>
      <c r="D36" s="244"/>
      <c r="E36" s="244"/>
      <c r="F36" s="244"/>
      <c r="G36" s="8"/>
      <c r="H36" s="155"/>
      <c r="I36" s="155"/>
      <c r="J36" s="155"/>
      <c r="K36" s="155"/>
      <c r="L36" s="155"/>
      <c r="M36" s="155"/>
      <c r="N36" s="236"/>
      <c r="O36" s="236"/>
    </row>
    <row r="37" spans="1:15" ht="18.75">
      <c r="A37" s="8"/>
      <c r="B37" s="155"/>
      <c r="C37" s="155"/>
      <c r="D37" s="155"/>
      <c r="E37" s="155"/>
      <c r="F37" s="155"/>
      <c r="G37" s="8"/>
      <c r="H37" s="155"/>
      <c r="I37" s="155"/>
      <c r="J37" s="155"/>
      <c r="K37" s="155"/>
      <c r="L37" s="155"/>
      <c r="M37" s="155"/>
      <c r="N37" s="236"/>
      <c r="O37" s="236"/>
    </row>
    <row r="38" spans="1:15" ht="18.75">
      <c r="A38" s="8"/>
      <c r="B38" s="249" t="s">
        <v>44</v>
      </c>
      <c r="C38" s="249"/>
      <c r="D38" s="249"/>
      <c r="E38" s="249"/>
      <c r="F38" s="249"/>
      <c r="G38" s="8"/>
      <c r="H38" s="155"/>
      <c r="I38" s="155"/>
      <c r="J38" s="155"/>
      <c r="K38" s="155"/>
      <c r="L38" s="155"/>
      <c r="M38" s="155"/>
      <c r="N38" s="236"/>
      <c r="O38" s="236"/>
    </row>
    <row r="39" spans="1:15">
      <c r="A39" s="8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</row>
    <row r="40" spans="1:15" ht="18.75">
      <c r="A40" s="8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236"/>
      <c r="O40" s="236"/>
    </row>
    <row r="41" spans="1:15" ht="18.75">
      <c r="A41" s="8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236"/>
      <c r="O41" s="236"/>
    </row>
  </sheetData>
  <mergeCells count="124">
    <mergeCell ref="B41:C41"/>
    <mergeCell ref="D41:G41"/>
    <mergeCell ref="H41:J41"/>
    <mergeCell ref="K41:M41"/>
    <mergeCell ref="N41:O41"/>
    <mergeCell ref="I6:J6"/>
    <mergeCell ref="A26:D26"/>
    <mergeCell ref="E26:F26"/>
    <mergeCell ref="B39:G39"/>
    <mergeCell ref="H39:J39"/>
    <mergeCell ref="K39:O39"/>
    <mergeCell ref="B40:C40"/>
    <mergeCell ref="D40:G40"/>
    <mergeCell ref="H40:J40"/>
    <mergeCell ref="K40:M40"/>
    <mergeCell ref="N40:O40"/>
    <mergeCell ref="B37:F37"/>
    <mergeCell ref="H37:J37"/>
    <mergeCell ref="K37:M37"/>
    <mergeCell ref="N37:O37"/>
    <mergeCell ref="B38:F38"/>
    <mergeCell ref="H38:J38"/>
    <mergeCell ref="K38:M38"/>
    <mergeCell ref="N38:O38"/>
    <mergeCell ref="B35:F35"/>
    <mergeCell ref="H35:J35"/>
    <mergeCell ref="K35:M35"/>
    <mergeCell ref="N35:O35"/>
    <mergeCell ref="B36:F36"/>
    <mergeCell ref="H36:J36"/>
    <mergeCell ref="K36:M36"/>
    <mergeCell ref="N36:O36"/>
    <mergeCell ref="B33:F33"/>
    <mergeCell ref="H33:J33"/>
    <mergeCell ref="K33:M33"/>
    <mergeCell ref="N33:O33"/>
    <mergeCell ref="B34:F34"/>
    <mergeCell ref="H34:J34"/>
    <mergeCell ref="K34:M34"/>
    <mergeCell ref="N34:O34"/>
    <mergeCell ref="A31:A32"/>
    <mergeCell ref="B31:F32"/>
    <mergeCell ref="G31:G32"/>
    <mergeCell ref="H31:J32"/>
    <mergeCell ref="K31:M32"/>
    <mergeCell ref="N31:O32"/>
    <mergeCell ref="H29:J29"/>
    <mergeCell ref="N29:O29"/>
    <mergeCell ref="B30:F30"/>
    <mergeCell ref="H30:J30"/>
    <mergeCell ref="K30:M30"/>
    <mergeCell ref="N30:O30"/>
    <mergeCell ref="A27:D27"/>
    <mergeCell ref="E27:H27"/>
    <mergeCell ref="I27:K27"/>
    <mergeCell ref="B28:F28"/>
    <mergeCell ref="H28:J28"/>
    <mergeCell ref="N28:O28"/>
    <mergeCell ref="A24:D24"/>
    <mergeCell ref="E24:H24"/>
    <mergeCell ref="I24:K24"/>
    <mergeCell ref="A25:D25"/>
    <mergeCell ref="E25:H25"/>
    <mergeCell ref="I25:K25"/>
    <mergeCell ref="A22:D22"/>
    <mergeCell ref="E22:H22"/>
    <mergeCell ref="I22:K22"/>
    <mergeCell ref="A23:D23"/>
    <mergeCell ref="E23:H23"/>
    <mergeCell ref="I23:K23"/>
    <mergeCell ref="A20:D20"/>
    <mergeCell ref="E20:H20"/>
    <mergeCell ref="I20:K20"/>
    <mergeCell ref="A21:D21"/>
    <mergeCell ref="E21:H21"/>
    <mergeCell ref="I21:K21"/>
    <mergeCell ref="A18:D18"/>
    <mergeCell ref="E18:H18"/>
    <mergeCell ref="I18:K18"/>
    <mergeCell ref="A19:D19"/>
    <mergeCell ref="E19:H19"/>
    <mergeCell ref="I19:K19"/>
    <mergeCell ref="A16:D16"/>
    <mergeCell ref="E16:H16"/>
    <mergeCell ref="I16:K16"/>
    <mergeCell ref="A17:D17"/>
    <mergeCell ref="E17:H17"/>
    <mergeCell ref="I17:K17"/>
    <mergeCell ref="A14:D14"/>
    <mergeCell ref="E14:H14"/>
    <mergeCell ref="I14:K14"/>
    <mergeCell ref="A15:D15"/>
    <mergeCell ref="E15:H15"/>
    <mergeCell ref="I15:K15"/>
    <mergeCell ref="A12:D12"/>
    <mergeCell ref="E12:H12"/>
    <mergeCell ref="I12:K12"/>
    <mergeCell ref="A13:D13"/>
    <mergeCell ref="E13:H13"/>
    <mergeCell ref="I13:K13"/>
    <mergeCell ref="A10:D10"/>
    <mergeCell ref="E10:H10"/>
    <mergeCell ref="I10:K10"/>
    <mergeCell ref="A11:D11"/>
    <mergeCell ref="E11:H11"/>
    <mergeCell ref="I11:K11"/>
    <mergeCell ref="A8:D8"/>
    <mergeCell ref="E8:H8"/>
    <mergeCell ref="I8:K8"/>
    <mergeCell ref="A9:D9"/>
    <mergeCell ref="E9:H9"/>
    <mergeCell ref="I9:K9"/>
    <mergeCell ref="A2:B2"/>
    <mergeCell ref="C2:E2"/>
    <mergeCell ref="A6:D6"/>
    <mergeCell ref="E6:H6"/>
    <mergeCell ref="A7:D7"/>
    <mergeCell ref="E7:H7"/>
    <mergeCell ref="I7:K7"/>
    <mergeCell ref="A5:D5"/>
    <mergeCell ref="E5:H5"/>
    <mergeCell ref="I5:K5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6"/>
  <sheetViews>
    <sheetView topLeftCell="A13" workbookViewId="0">
      <selection activeCell="A76" sqref="A76"/>
    </sheetView>
  </sheetViews>
  <sheetFormatPr defaultRowHeight="15"/>
  <cols>
    <col min="1" max="1" width="51.140625" customWidth="1"/>
    <col min="2" max="2" width="6.42578125" customWidth="1"/>
    <col min="3" max="3" width="12.85546875" customWidth="1"/>
    <col min="4" max="4" width="11.7109375" customWidth="1"/>
    <col min="5" max="5" width="13.85546875" customWidth="1"/>
  </cols>
  <sheetData>
    <row r="1" spans="1:5" ht="18.75">
      <c r="A1" s="251" t="s">
        <v>46</v>
      </c>
      <c r="B1" s="251"/>
      <c r="C1" s="251"/>
      <c r="D1" s="251"/>
    </row>
    <row r="2" spans="1:5" ht="18.75">
      <c r="A2" s="252" t="s">
        <v>1</v>
      </c>
      <c r="B2" s="252"/>
      <c r="C2" s="252"/>
      <c r="D2" s="252"/>
    </row>
    <row r="3" spans="1:5" ht="18.75">
      <c r="A3" s="252" t="s">
        <v>166</v>
      </c>
      <c r="B3" s="252"/>
      <c r="C3" s="252"/>
      <c r="D3" s="252"/>
    </row>
    <row r="4" spans="1:5" ht="14.25" customHeight="1">
      <c r="A4" s="252"/>
      <c r="B4" s="252"/>
      <c r="C4" s="252"/>
      <c r="D4" s="252"/>
    </row>
    <row r="5" spans="1:5" ht="18.75" customHeight="1">
      <c r="A5" s="250" t="s">
        <v>47</v>
      </c>
      <c r="B5" s="250"/>
      <c r="C5" s="250"/>
    </row>
    <row r="6" spans="1:5" ht="15" customHeight="1" thickBot="1">
      <c r="A6" s="17"/>
      <c r="B6" s="16"/>
      <c r="C6" s="16"/>
    </row>
    <row r="7" spans="1:5" ht="19.5" thickBot="1">
      <c r="A7" s="37" t="s">
        <v>2</v>
      </c>
      <c r="B7" s="38" t="s">
        <v>48</v>
      </c>
      <c r="C7" s="39" t="s">
        <v>91</v>
      </c>
      <c r="D7" s="93" t="s">
        <v>90</v>
      </c>
    </row>
    <row r="8" spans="1:5" ht="19.5" thickBot="1">
      <c r="A8" s="18">
        <v>1</v>
      </c>
      <c r="B8" s="19">
        <v>2</v>
      </c>
      <c r="C8" s="33">
        <v>3</v>
      </c>
      <c r="D8" s="36"/>
      <c r="E8" s="40"/>
    </row>
    <row r="9" spans="1:5" ht="19.5" thickBot="1">
      <c r="A9" s="20" t="s">
        <v>49</v>
      </c>
      <c r="B9" s="21"/>
      <c r="C9" s="108">
        <f>C11+C22+C29+C39+C49+C63</f>
        <v>105762.9</v>
      </c>
      <c r="D9" s="111">
        <v>108391.2</v>
      </c>
      <c r="E9" s="41"/>
    </row>
    <row r="10" spans="1:5" ht="19.5" thickBot="1">
      <c r="A10" s="22"/>
      <c r="B10" s="11"/>
      <c r="C10" s="107"/>
      <c r="D10" s="112"/>
      <c r="E10" s="40"/>
    </row>
    <row r="11" spans="1:5" ht="20.25" thickBot="1">
      <c r="A11" s="34" t="s">
        <v>50</v>
      </c>
      <c r="B11" s="35">
        <v>1</v>
      </c>
      <c r="C11" s="109">
        <v>6653.6</v>
      </c>
      <c r="D11" s="113">
        <v>7069.3</v>
      </c>
    </row>
    <row r="12" spans="1:5" ht="19.5" thickBot="1">
      <c r="A12" s="23" t="s">
        <v>51</v>
      </c>
      <c r="B12" s="19"/>
      <c r="C12" s="105">
        <v>6653.6</v>
      </c>
      <c r="D12" s="103">
        <v>7069.3</v>
      </c>
    </row>
    <row r="13" spans="1:5" ht="19.5" thickBot="1">
      <c r="A13" s="24" t="s">
        <v>89</v>
      </c>
      <c r="B13" s="11">
        <v>1</v>
      </c>
      <c r="C13" s="106">
        <v>6623.6</v>
      </c>
      <c r="D13" s="104">
        <v>7039.3</v>
      </c>
    </row>
    <row r="14" spans="1:5" ht="19.5" customHeight="1" thickBot="1">
      <c r="A14" s="32" t="s">
        <v>86</v>
      </c>
      <c r="B14" s="11">
        <v>2</v>
      </c>
      <c r="C14" s="106">
        <v>30</v>
      </c>
      <c r="D14" s="104">
        <v>30</v>
      </c>
    </row>
    <row r="15" spans="1:5" ht="16.5" thickBot="1">
      <c r="A15" s="25"/>
      <c r="B15" s="12"/>
      <c r="C15" s="107"/>
      <c r="D15" s="104"/>
    </row>
    <row r="16" spans="1:5" ht="16.5" thickBot="1">
      <c r="A16" s="26" t="s">
        <v>52</v>
      </c>
      <c r="B16" s="27"/>
      <c r="C16" s="105">
        <v>6653.6</v>
      </c>
      <c r="D16" s="103">
        <f>SUM(D17:D20)</f>
        <v>7069.3000000000011</v>
      </c>
    </row>
    <row r="17" spans="1:4" ht="19.5" thickBot="1">
      <c r="A17" s="24" t="s">
        <v>53</v>
      </c>
      <c r="B17" s="11">
        <v>301</v>
      </c>
      <c r="C17" s="106">
        <v>3547.6</v>
      </c>
      <c r="D17" s="104">
        <v>3963.3</v>
      </c>
    </row>
    <row r="18" spans="1:4" ht="38.25" thickBot="1">
      <c r="A18" s="24" t="s">
        <v>54</v>
      </c>
      <c r="B18" s="124">
        <v>302</v>
      </c>
      <c r="C18" s="106">
        <v>289.3</v>
      </c>
      <c r="D18" s="104">
        <v>289.3</v>
      </c>
    </row>
    <row r="19" spans="1:4" ht="38.25" thickBot="1">
      <c r="A19" s="24" t="s">
        <v>55</v>
      </c>
      <c r="B19" s="124">
        <v>501</v>
      </c>
      <c r="C19" s="106">
        <v>1770.8</v>
      </c>
      <c r="D19" s="104">
        <v>1770.8</v>
      </c>
    </row>
    <row r="20" spans="1:4" ht="38.25" thickBot="1">
      <c r="A20" s="24" t="s">
        <v>56</v>
      </c>
      <c r="B20" s="124">
        <v>802</v>
      </c>
      <c r="C20" s="106">
        <v>1045.9000000000001</v>
      </c>
      <c r="D20" s="104">
        <v>1045.9000000000001</v>
      </c>
    </row>
    <row r="21" spans="1:4" ht="15.75" thickBot="1">
      <c r="A21" s="25"/>
      <c r="B21" s="12"/>
      <c r="C21" s="107"/>
      <c r="D21" s="112"/>
    </row>
    <row r="22" spans="1:4" ht="20.25" thickBot="1">
      <c r="A22" s="34" t="s">
        <v>57</v>
      </c>
      <c r="B22" s="35">
        <v>2</v>
      </c>
      <c r="C22" s="109">
        <v>220.5</v>
      </c>
      <c r="D22" s="113">
        <v>220.5</v>
      </c>
    </row>
    <row r="23" spans="1:4" ht="19.5" thickBot="1">
      <c r="A23" s="28" t="s">
        <v>58</v>
      </c>
      <c r="B23" s="19"/>
      <c r="C23" s="105">
        <v>220.5</v>
      </c>
      <c r="D23" s="103">
        <v>220.5</v>
      </c>
    </row>
    <row r="24" spans="1:4" ht="19.5" thickBot="1">
      <c r="A24" s="24" t="s">
        <v>89</v>
      </c>
      <c r="B24" s="11">
        <v>1</v>
      </c>
      <c r="C24" s="106">
        <v>220.5</v>
      </c>
      <c r="D24" s="104">
        <v>220.5</v>
      </c>
    </row>
    <row r="25" spans="1:4" ht="24" customHeight="1" thickBot="1">
      <c r="A25" s="24" t="s">
        <v>88</v>
      </c>
      <c r="B25" s="11">
        <v>2</v>
      </c>
      <c r="C25" s="107"/>
      <c r="D25" s="104"/>
    </row>
    <row r="26" spans="1:4" ht="19.5" thickBot="1">
      <c r="A26" s="28" t="s">
        <v>59</v>
      </c>
      <c r="B26" s="19"/>
      <c r="C26" s="105">
        <v>220.5</v>
      </c>
      <c r="D26" s="104">
        <f>SUM(D27)</f>
        <v>220.5</v>
      </c>
    </row>
    <row r="27" spans="1:4" ht="38.25" thickBot="1">
      <c r="A27" s="24" t="s">
        <v>60</v>
      </c>
      <c r="B27" s="124">
        <v>3104</v>
      </c>
      <c r="C27" s="106">
        <v>220.5</v>
      </c>
      <c r="D27" s="104">
        <v>220.5</v>
      </c>
    </row>
    <row r="28" spans="1:4" ht="15.75" thickBot="1">
      <c r="A28" s="25"/>
      <c r="B28" s="12"/>
      <c r="C28" s="107"/>
      <c r="D28" s="112"/>
    </row>
    <row r="29" spans="1:4" ht="20.25" thickBot="1">
      <c r="A29" s="34" t="s">
        <v>61</v>
      </c>
      <c r="B29" s="35">
        <v>4</v>
      </c>
      <c r="C29" s="109">
        <v>4445.8999999999996</v>
      </c>
      <c r="D29" s="113">
        <v>4445.8999999999996</v>
      </c>
    </row>
    <row r="30" spans="1:4" ht="19.5" thickBot="1">
      <c r="A30" s="28" t="s">
        <v>58</v>
      </c>
      <c r="B30" s="19"/>
      <c r="C30" s="105">
        <v>4445.8999999999996</v>
      </c>
      <c r="D30" s="103">
        <v>4445.8999999999996</v>
      </c>
    </row>
    <row r="31" spans="1:4" ht="19.5" thickBot="1">
      <c r="A31" s="24" t="s">
        <v>162</v>
      </c>
      <c r="B31" s="11">
        <v>1</v>
      </c>
      <c r="C31" s="106">
        <v>4432.8999999999996</v>
      </c>
      <c r="D31" s="104">
        <v>4432.8999999999996</v>
      </c>
    </row>
    <row r="32" spans="1:4" ht="19.5" customHeight="1" thickBot="1">
      <c r="A32" s="24" t="s">
        <v>86</v>
      </c>
      <c r="B32" s="11">
        <v>2</v>
      </c>
      <c r="C32" s="106">
        <v>13</v>
      </c>
      <c r="D32" s="104">
        <v>13</v>
      </c>
    </row>
    <row r="33" spans="1:4" ht="19.5" thickBot="1">
      <c r="A33" s="26" t="s">
        <v>52</v>
      </c>
      <c r="B33" s="19"/>
      <c r="C33" s="105">
        <v>4445.8999999999996</v>
      </c>
      <c r="D33" s="103">
        <f>SUM(D34:D37)</f>
        <v>4445.8999999999996</v>
      </c>
    </row>
    <row r="34" spans="1:4" ht="42.75" customHeight="1" thickBot="1">
      <c r="A34" s="24" t="s">
        <v>62</v>
      </c>
      <c r="B34" s="124">
        <v>5001</v>
      </c>
      <c r="C34" s="106">
        <v>388.6</v>
      </c>
      <c r="D34" s="104">
        <v>388.6</v>
      </c>
    </row>
    <row r="35" spans="1:4" ht="38.25" thickBot="1">
      <c r="A35" s="24" t="s">
        <v>63</v>
      </c>
      <c r="B35" s="124">
        <v>5101</v>
      </c>
      <c r="C35" s="106">
        <v>645.6</v>
      </c>
      <c r="D35" s="104">
        <v>645.6</v>
      </c>
    </row>
    <row r="36" spans="1:4" ht="38.25" thickBot="1">
      <c r="A36" s="24" t="s">
        <v>64</v>
      </c>
      <c r="B36" s="124">
        <v>6101</v>
      </c>
      <c r="C36" s="106">
        <v>411.7</v>
      </c>
      <c r="D36" s="104">
        <v>411.7</v>
      </c>
    </row>
    <row r="37" spans="1:4" ht="19.5" thickBot="1">
      <c r="A37" s="24" t="s">
        <v>65</v>
      </c>
      <c r="B37" s="11">
        <v>6402</v>
      </c>
      <c r="C37" s="106">
        <v>3000</v>
      </c>
      <c r="D37" s="104">
        <v>3000</v>
      </c>
    </row>
    <row r="38" spans="1:4" ht="19.5" thickBot="1">
      <c r="A38" s="24"/>
      <c r="B38" s="11"/>
      <c r="C38" s="107"/>
      <c r="D38" s="112"/>
    </row>
    <row r="39" spans="1:4" ht="20.25" thickBot="1">
      <c r="A39" s="34" t="s">
        <v>66</v>
      </c>
      <c r="B39" s="35">
        <v>8</v>
      </c>
      <c r="C39" s="109">
        <v>8435.2999999999993</v>
      </c>
      <c r="D39" s="113">
        <v>8435.2999999999993</v>
      </c>
    </row>
    <row r="40" spans="1:4" ht="19.5" thickBot="1">
      <c r="A40" s="23" t="s">
        <v>51</v>
      </c>
      <c r="B40" s="19"/>
      <c r="C40" s="105">
        <v>8435.2999999999993</v>
      </c>
      <c r="D40" s="103">
        <v>8435.2999999999993</v>
      </c>
    </row>
    <row r="41" spans="1:4" ht="19.5" thickBot="1">
      <c r="A41" s="24" t="s">
        <v>162</v>
      </c>
      <c r="B41" s="11">
        <v>1</v>
      </c>
      <c r="C41" s="106">
        <v>8426.2999999999993</v>
      </c>
      <c r="D41" s="112">
        <v>8426.2999999999993</v>
      </c>
    </row>
    <row r="42" spans="1:4" ht="22.5" customHeight="1" thickBot="1">
      <c r="A42" s="32" t="s">
        <v>86</v>
      </c>
      <c r="B42" s="11">
        <v>2</v>
      </c>
      <c r="C42" s="106">
        <v>9</v>
      </c>
      <c r="D42" s="112">
        <v>9</v>
      </c>
    </row>
    <row r="43" spans="1:4" ht="19.5" thickBot="1">
      <c r="A43" s="26" t="s">
        <v>52</v>
      </c>
      <c r="B43" s="19"/>
      <c r="C43" s="105">
        <v>8435.2999999999993</v>
      </c>
      <c r="D43" s="114">
        <f>SUM(D44:D47)</f>
        <v>8435.2999999999993</v>
      </c>
    </row>
    <row r="44" spans="1:4" ht="19.5" thickBot="1">
      <c r="A44" s="24" t="s">
        <v>67</v>
      </c>
      <c r="B44" s="11">
        <v>8501</v>
      </c>
      <c r="C44" s="106">
        <v>695.9</v>
      </c>
      <c r="D44" s="112">
        <v>695.9</v>
      </c>
    </row>
    <row r="45" spans="1:4" ht="19.5" thickBot="1">
      <c r="A45" s="24" t="s">
        <v>68</v>
      </c>
      <c r="B45" s="11">
        <v>8502</v>
      </c>
      <c r="C45" s="106">
        <v>3923.5</v>
      </c>
      <c r="D45" s="112">
        <v>3923.5</v>
      </c>
    </row>
    <row r="46" spans="1:4" ht="19.5" thickBot="1">
      <c r="A46" s="24" t="s">
        <v>69</v>
      </c>
      <c r="B46" s="11">
        <v>8602</v>
      </c>
      <c r="C46" s="106">
        <v>3750.9</v>
      </c>
      <c r="D46" s="112">
        <v>3750.9</v>
      </c>
    </row>
    <row r="47" spans="1:4" ht="19.5" thickBot="1">
      <c r="A47" s="24" t="s">
        <v>70</v>
      </c>
      <c r="B47" s="11">
        <v>8603</v>
      </c>
      <c r="C47" s="106">
        <v>65</v>
      </c>
      <c r="D47" s="112">
        <v>65</v>
      </c>
    </row>
    <row r="48" spans="1:4" ht="15.75" thickBot="1">
      <c r="A48" s="25"/>
      <c r="B48" s="12"/>
      <c r="C48" s="107"/>
      <c r="D48" s="112"/>
    </row>
    <row r="49" spans="1:4" ht="20.25" thickBot="1">
      <c r="A49" s="34" t="s">
        <v>71</v>
      </c>
      <c r="B49" s="35">
        <v>9</v>
      </c>
      <c r="C49" s="109">
        <v>72774.2</v>
      </c>
      <c r="D49" s="113">
        <v>74414.600000000006</v>
      </c>
    </row>
    <row r="50" spans="1:4" ht="19.5" thickBot="1">
      <c r="A50" s="23" t="s">
        <v>51</v>
      </c>
      <c r="B50" s="19"/>
      <c r="C50" s="105">
        <v>72774.2</v>
      </c>
      <c r="D50" s="103">
        <v>74414.600000000006</v>
      </c>
    </row>
    <row r="51" spans="1:4" ht="19.5" thickBot="1">
      <c r="A51" s="24" t="s">
        <v>162</v>
      </c>
      <c r="B51" s="11">
        <v>1</v>
      </c>
      <c r="C51" s="106">
        <v>72130.5</v>
      </c>
      <c r="D51" s="104">
        <v>73736</v>
      </c>
    </row>
    <row r="52" spans="1:4" ht="21.75" customHeight="1" thickBot="1">
      <c r="A52" s="32" t="s">
        <v>88</v>
      </c>
      <c r="B52" s="11">
        <v>2</v>
      </c>
      <c r="C52" s="106">
        <v>643.70000000000005</v>
      </c>
      <c r="D52" s="104">
        <v>678.6</v>
      </c>
    </row>
    <row r="53" spans="1:4" ht="19.5" thickBot="1">
      <c r="A53" s="26" t="s">
        <v>52</v>
      </c>
      <c r="B53" s="19"/>
      <c r="C53" s="105">
        <v>72774.2</v>
      </c>
      <c r="D53" s="103">
        <v>74414.600000000006</v>
      </c>
    </row>
    <row r="54" spans="1:4" ht="23.25" customHeight="1" thickBot="1">
      <c r="A54" s="24" t="s">
        <v>72</v>
      </c>
      <c r="B54" s="11">
        <v>8801</v>
      </c>
      <c r="C54" s="110">
        <v>1541.3</v>
      </c>
      <c r="D54" s="104">
        <v>1541.3</v>
      </c>
    </row>
    <row r="55" spans="1:4" ht="19.5" thickBot="1">
      <c r="A55" s="29" t="s">
        <v>73</v>
      </c>
      <c r="B55" s="11">
        <v>8802</v>
      </c>
      <c r="C55" s="110">
        <v>1652.4</v>
      </c>
      <c r="D55" s="104">
        <v>2975.7</v>
      </c>
    </row>
    <row r="56" spans="1:4" ht="19.5" thickBot="1">
      <c r="A56" s="29" t="s">
        <v>74</v>
      </c>
      <c r="B56" s="11">
        <v>8803</v>
      </c>
      <c r="C56" s="110">
        <v>5255</v>
      </c>
      <c r="D56" s="104">
        <v>5315</v>
      </c>
    </row>
    <row r="57" spans="1:4" ht="19.5" thickBot="1">
      <c r="A57" s="29" t="s">
        <v>75</v>
      </c>
      <c r="B57" s="11">
        <v>8804</v>
      </c>
      <c r="C57" s="110">
        <v>31471.5</v>
      </c>
      <c r="D57" s="104">
        <v>31651.5</v>
      </c>
    </row>
    <row r="58" spans="1:4" ht="19.5" thickBot="1">
      <c r="A58" s="24" t="s">
        <v>76</v>
      </c>
      <c r="B58" s="11">
        <v>8806</v>
      </c>
      <c r="C58" s="110">
        <v>25307.5</v>
      </c>
      <c r="D58" s="104">
        <v>25349.7</v>
      </c>
    </row>
    <row r="59" spans="1:4" ht="19.5" thickBot="1">
      <c r="A59" s="29" t="s">
        <v>77</v>
      </c>
      <c r="B59" s="11">
        <v>8813</v>
      </c>
      <c r="C59" s="106">
        <v>1981.3</v>
      </c>
      <c r="D59" s="104">
        <v>1981.3</v>
      </c>
    </row>
    <row r="60" spans="1:4" ht="20.25" customHeight="1" thickBot="1">
      <c r="A60" s="29" t="s">
        <v>85</v>
      </c>
      <c r="B60" s="11">
        <v>8814</v>
      </c>
      <c r="C60" s="106">
        <v>5404.8</v>
      </c>
      <c r="D60" s="104">
        <v>5404.8</v>
      </c>
    </row>
    <row r="61" spans="1:4" ht="19.5" thickBot="1">
      <c r="A61" s="29" t="s">
        <v>78</v>
      </c>
      <c r="B61" s="11">
        <v>8815</v>
      </c>
      <c r="C61" s="106">
        <v>160.4</v>
      </c>
      <c r="D61" s="104">
        <v>160.4</v>
      </c>
    </row>
    <row r="62" spans="1:4" ht="15.75" thickBot="1">
      <c r="A62" s="25"/>
      <c r="B62" s="12"/>
      <c r="C62" s="107"/>
      <c r="D62" s="112"/>
    </row>
    <row r="63" spans="1:4" ht="20.25" thickBot="1">
      <c r="A63" s="34" t="s">
        <v>79</v>
      </c>
      <c r="B63" s="35">
        <v>10</v>
      </c>
      <c r="C63" s="109">
        <v>13233.4</v>
      </c>
      <c r="D63" s="113">
        <v>13805.6</v>
      </c>
    </row>
    <row r="64" spans="1:4" ht="19.5" thickBot="1">
      <c r="A64" s="23" t="s">
        <v>51</v>
      </c>
      <c r="B64" s="19"/>
      <c r="C64" s="105">
        <v>13233.4</v>
      </c>
      <c r="D64" s="103">
        <v>13805.6</v>
      </c>
    </row>
    <row r="65" spans="1:8" ht="19.5" thickBot="1">
      <c r="A65" s="24" t="s">
        <v>162</v>
      </c>
      <c r="B65" s="11">
        <v>1</v>
      </c>
      <c r="C65" s="106">
        <v>11535.7</v>
      </c>
      <c r="D65" s="104">
        <v>12107.9</v>
      </c>
    </row>
    <row r="66" spans="1:8" ht="21" customHeight="1" thickBot="1">
      <c r="A66" s="32" t="s">
        <v>86</v>
      </c>
      <c r="B66" s="11">
        <v>2</v>
      </c>
      <c r="C66" s="106">
        <v>1697.7</v>
      </c>
      <c r="D66" s="104">
        <v>1697.7</v>
      </c>
    </row>
    <row r="67" spans="1:8" ht="19.5" thickBot="1">
      <c r="A67" s="28" t="s">
        <v>59</v>
      </c>
      <c r="B67" s="19"/>
      <c r="C67" s="105">
        <v>13233.4</v>
      </c>
      <c r="D67" s="103">
        <f>SUM(D68:D73)</f>
        <v>13805.6</v>
      </c>
    </row>
    <row r="68" spans="1:8" ht="38.25" thickBot="1">
      <c r="A68" s="24" t="s">
        <v>80</v>
      </c>
      <c r="B68" s="124">
        <v>9001</v>
      </c>
      <c r="C68" s="106">
        <v>1050.5999999999999</v>
      </c>
      <c r="D68" s="104">
        <v>1050.5999999999999</v>
      </c>
      <c r="H68" t="s">
        <v>45</v>
      </c>
    </row>
    <row r="69" spans="1:8" ht="19.5" thickBot="1">
      <c r="A69" s="24" t="s">
        <v>81</v>
      </c>
      <c r="B69" s="11">
        <v>9006</v>
      </c>
      <c r="C69" s="106">
        <v>1957.6</v>
      </c>
      <c r="D69" s="104">
        <v>2113.6</v>
      </c>
    </row>
    <row r="70" spans="1:8" ht="38.25" thickBot="1">
      <c r="A70" s="24" t="s">
        <v>82</v>
      </c>
      <c r="B70" s="124">
        <v>9010</v>
      </c>
      <c r="C70" s="106">
        <v>8014.1</v>
      </c>
      <c r="D70" s="104">
        <v>8440.2999999999993</v>
      </c>
    </row>
    <row r="71" spans="1:8" ht="19.5" thickBot="1">
      <c r="A71" s="24" t="s">
        <v>83</v>
      </c>
      <c r="B71" s="11">
        <v>9012</v>
      </c>
      <c r="C71" s="106">
        <v>1497.7</v>
      </c>
      <c r="D71" s="104">
        <v>1497.7</v>
      </c>
    </row>
    <row r="72" spans="1:8" ht="38.25" thickBot="1">
      <c r="A72" s="24" t="s">
        <v>84</v>
      </c>
      <c r="B72" s="124">
        <v>9013</v>
      </c>
      <c r="C72" s="106">
        <v>50</v>
      </c>
      <c r="D72" s="104">
        <v>50</v>
      </c>
    </row>
    <row r="73" spans="1:8" ht="21.75" customHeight="1" thickBot="1">
      <c r="A73" s="24" t="s">
        <v>87</v>
      </c>
      <c r="B73" s="11">
        <v>9019</v>
      </c>
      <c r="C73" s="106">
        <v>663.4</v>
      </c>
      <c r="D73" s="104">
        <v>653.4</v>
      </c>
    </row>
    <row r="74" spans="1:8" ht="18.75">
      <c r="A74" s="30"/>
      <c r="B74" s="16"/>
      <c r="C74" s="16"/>
    </row>
    <row r="75" spans="1:8" ht="18.75">
      <c r="A75" s="30"/>
      <c r="B75" s="16"/>
      <c r="C75" s="16"/>
    </row>
    <row r="76" spans="1:8" ht="18.75">
      <c r="A76" s="31" t="s">
        <v>16</v>
      </c>
      <c r="B76" s="149" t="s">
        <v>195</v>
      </c>
      <c r="C76" s="16"/>
    </row>
  </sheetData>
  <mergeCells count="5">
    <mergeCell ref="A5:C5"/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J57" sqref="J57"/>
    </sheetView>
  </sheetViews>
  <sheetFormatPr defaultRowHeight="15"/>
  <cols>
    <col min="1" max="1" width="8.140625" customWidth="1"/>
    <col min="2" max="2" width="12.7109375" customWidth="1"/>
    <col min="3" max="3" width="5.28515625" customWidth="1"/>
    <col min="4" max="5" width="4.5703125" customWidth="1"/>
    <col min="6" max="6" width="5" customWidth="1"/>
    <col min="7" max="7" width="4" customWidth="1"/>
    <col min="8" max="8" width="4.28515625" customWidth="1"/>
    <col min="9" max="9" width="6.140625" customWidth="1"/>
    <col min="10" max="10" width="7.5703125" customWidth="1"/>
    <col min="11" max="11" width="6.5703125" customWidth="1"/>
    <col min="12" max="12" width="6.140625" customWidth="1"/>
    <col min="13" max="13" width="6.85546875" customWidth="1"/>
    <col min="14" max="14" width="7" customWidth="1"/>
    <col min="15" max="15" width="6.85546875" customWidth="1"/>
    <col min="16" max="16" width="6.7109375" customWidth="1"/>
    <col min="17" max="17" width="5.140625" customWidth="1"/>
    <col min="18" max="18" width="6.28515625" customWidth="1"/>
    <col min="19" max="19" width="6" customWidth="1"/>
    <col min="20" max="20" width="8" customWidth="1"/>
  </cols>
  <sheetData>
    <row r="1" spans="1:20" ht="12.75" customHeight="1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 t="s">
        <v>96</v>
      </c>
      <c r="P1" s="53"/>
      <c r="Q1" s="53"/>
      <c r="R1" s="53"/>
      <c r="S1" s="53"/>
      <c r="T1" s="40"/>
    </row>
    <row r="2" spans="1:20" ht="12.75" customHeight="1">
      <c r="A2" s="53"/>
      <c r="B2" s="53"/>
      <c r="C2" s="53"/>
      <c r="D2" s="53"/>
      <c r="E2" s="53"/>
      <c r="F2" s="53"/>
      <c r="G2" s="53"/>
      <c r="H2" s="268" t="s">
        <v>161</v>
      </c>
      <c r="I2" s="268"/>
      <c r="J2" s="268"/>
      <c r="K2" s="268"/>
      <c r="L2" s="268"/>
      <c r="M2" s="53"/>
      <c r="N2" s="53" t="s">
        <v>1</v>
      </c>
      <c r="O2" s="53"/>
      <c r="P2" s="53"/>
      <c r="Q2" s="53"/>
      <c r="R2" s="53"/>
      <c r="S2" s="53"/>
      <c r="T2" s="40"/>
    </row>
    <row r="3" spans="1:20" ht="12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 t="s">
        <v>196</v>
      </c>
      <c r="O3" s="53"/>
      <c r="P3" s="53"/>
      <c r="Q3" s="53"/>
      <c r="R3" s="53"/>
      <c r="S3" s="53"/>
      <c r="T3" s="40"/>
    </row>
    <row r="4" spans="1:20" ht="15" customHeight="1">
      <c r="A4" s="53"/>
      <c r="B4" s="3" t="s">
        <v>164</v>
      </c>
      <c r="C4" s="3"/>
      <c r="D4" s="3"/>
      <c r="E4" s="3"/>
      <c r="F4" s="3"/>
      <c r="G4" s="3"/>
      <c r="H4" s="3"/>
      <c r="I4" s="3"/>
      <c r="J4" s="3"/>
      <c r="K4" s="3"/>
      <c r="L4" s="53"/>
      <c r="M4" s="53"/>
      <c r="N4" s="53"/>
      <c r="O4" s="53"/>
      <c r="P4" s="53"/>
      <c r="Q4" s="53"/>
      <c r="R4" s="53"/>
      <c r="S4" s="53"/>
      <c r="T4" s="53"/>
    </row>
    <row r="5" spans="1:20" ht="14.25" customHeight="1">
      <c r="A5" s="53"/>
      <c r="B5" s="3" t="s">
        <v>97</v>
      </c>
      <c r="C5" s="3"/>
      <c r="D5" s="3"/>
      <c r="E5" s="3"/>
      <c r="F5" s="3"/>
      <c r="G5" s="3"/>
      <c r="H5" s="3"/>
      <c r="I5" s="3"/>
      <c r="J5" s="3"/>
      <c r="K5" s="3"/>
      <c r="L5" s="53"/>
      <c r="M5" s="53"/>
      <c r="N5" s="53"/>
      <c r="O5" s="53"/>
      <c r="P5" s="53"/>
      <c r="Q5" s="53"/>
      <c r="R5" s="53"/>
      <c r="S5" s="53"/>
      <c r="T5" s="53"/>
    </row>
    <row r="6" spans="1:20" ht="2.25" hidden="1" customHeight="1">
      <c r="A6" s="54"/>
      <c r="B6" s="54"/>
      <c r="C6" s="54"/>
      <c r="D6" s="54"/>
      <c r="E6" s="54"/>
      <c r="F6" s="54"/>
      <c r="G6" s="54"/>
      <c r="H6" s="54"/>
      <c r="I6" s="55"/>
      <c r="J6" s="56"/>
      <c r="K6" s="56"/>
      <c r="L6" s="56"/>
      <c r="M6" s="56"/>
      <c r="N6" s="56"/>
      <c r="O6" s="56"/>
      <c r="P6" s="57" t="s">
        <v>98</v>
      </c>
      <c r="Q6" s="56"/>
      <c r="R6" s="56"/>
      <c r="S6" s="56"/>
      <c r="T6" s="56"/>
    </row>
    <row r="7" spans="1:20" ht="12.75" customHeight="1">
      <c r="A7" s="259" t="s">
        <v>99</v>
      </c>
      <c r="B7" s="259" t="s">
        <v>100</v>
      </c>
      <c r="C7" s="259" t="s">
        <v>101</v>
      </c>
      <c r="D7" s="260" t="s">
        <v>102</v>
      </c>
      <c r="E7" s="260"/>
      <c r="F7" s="260"/>
      <c r="G7" s="260"/>
      <c r="H7" s="260"/>
      <c r="I7" s="261" t="s">
        <v>103</v>
      </c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</row>
    <row r="8" spans="1:20" ht="21.75" customHeight="1">
      <c r="A8" s="259"/>
      <c r="B8" s="259"/>
      <c r="C8" s="259"/>
      <c r="D8" s="260"/>
      <c r="E8" s="260"/>
      <c r="F8" s="260"/>
      <c r="G8" s="260"/>
      <c r="H8" s="260"/>
      <c r="I8" s="262" t="s">
        <v>104</v>
      </c>
      <c r="J8" s="262" t="s">
        <v>105</v>
      </c>
      <c r="K8" s="263" t="s">
        <v>106</v>
      </c>
      <c r="L8" s="263"/>
      <c r="M8" s="263"/>
      <c r="N8" s="263"/>
      <c r="O8" s="264" t="s">
        <v>107</v>
      </c>
      <c r="P8" s="253" t="s">
        <v>108</v>
      </c>
      <c r="Q8" s="253" t="s">
        <v>109</v>
      </c>
      <c r="R8" s="253" t="s">
        <v>163</v>
      </c>
      <c r="S8" s="253" t="s">
        <v>110</v>
      </c>
      <c r="T8" s="253" t="s">
        <v>21</v>
      </c>
    </row>
    <row r="9" spans="1:20" ht="81" customHeight="1">
      <c r="A9" s="259"/>
      <c r="B9" s="259"/>
      <c r="C9" s="259"/>
      <c r="D9" s="58" t="s">
        <v>165</v>
      </c>
      <c r="E9" s="58" t="s">
        <v>111</v>
      </c>
      <c r="F9" s="58" t="s">
        <v>112</v>
      </c>
      <c r="G9" s="58" t="s">
        <v>113</v>
      </c>
      <c r="H9" s="59" t="s">
        <v>114</v>
      </c>
      <c r="I9" s="262"/>
      <c r="J9" s="262"/>
      <c r="K9" s="60" t="s">
        <v>115</v>
      </c>
      <c r="L9" s="60" t="s">
        <v>116</v>
      </c>
      <c r="M9" s="60" t="s">
        <v>117</v>
      </c>
      <c r="N9" s="60" t="s">
        <v>118</v>
      </c>
      <c r="O9" s="265"/>
      <c r="P9" s="254"/>
      <c r="Q9" s="254"/>
      <c r="R9" s="254"/>
      <c r="S9" s="254"/>
      <c r="T9" s="254"/>
    </row>
    <row r="10" spans="1:20">
      <c r="A10" s="61" t="s">
        <v>119</v>
      </c>
      <c r="B10" s="61" t="s">
        <v>120</v>
      </c>
      <c r="C10" s="61">
        <v>14168</v>
      </c>
      <c r="D10" s="62">
        <v>853</v>
      </c>
      <c r="E10" s="63">
        <v>372</v>
      </c>
      <c r="F10" s="63">
        <v>368</v>
      </c>
      <c r="G10" s="63">
        <v>113</v>
      </c>
      <c r="H10" s="64">
        <v>784.86</v>
      </c>
      <c r="I10" s="65"/>
      <c r="J10" s="65">
        <v>7899.2</v>
      </c>
      <c r="K10" s="66">
        <v>30.2</v>
      </c>
      <c r="L10" s="66">
        <v>198</v>
      </c>
      <c r="M10" s="66"/>
      <c r="N10" s="66"/>
      <c r="O10" s="67">
        <f>SUM(J10:N10)</f>
        <v>8127.4</v>
      </c>
      <c r="P10" s="65">
        <v>496.2</v>
      </c>
      <c r="Q10" s="66"/>
      <c r="R10" s="66"/>
      <c r="S10" s="66"/>
      <c r="T10" s="66">
        <f>SUM(O10:S10)</f>
        <v>8623.6</v>
      </c>
    </row>
    <row r="11" spans="1:20">
      <c r="A11" s="61" t="s">
        <v>121</v>
      </c>
      <c r="B11" s="61" t="s">
        <v>120</v>
      </c>
      <c r="C11" s="61">
        <v>14163</v>
      </c>
      <c r="D11" s="62">
        <v>647</v>
      </c>
      <c r="E11" s="63">
        <v>203</v>
      </c>
      <c r="F11" s="63">
        <v>294</v>
      </c>
      <c r="G11" s="63">
        <v>150</v>
      </c>
      <c r="H11" s="64">
        <v>629.25</v>
      </c>
      <c r="I11" s="65"/>
      <c r="J11" s="65">
        <v>6419.6</v>
      </c>
      <c r="K11" s="66"/>
      <c r="L11" s="66">
        <v>245</v>
      </c>
      <c r="M11" s="66">
        <v>294</v>
      </c>
      <c r="N11" s="66">
        <v>574.9</v>
      </c>
      <c r="O11" s="67">
        <f t="shared" ref="O11:O52" si="0">SUM(J11:N11)</f>
        <v>7533.5</v>
      </c>
      <c r="P11" s="65">
        <v>270.8</v>
      </c>
      <c r="Q11" s="66"/>
      <c r="R11" s="66">
        <v>21.1</v>
      </c>
      <c r="S11" s="66"/>
      <c r="T11" s="66">
        <f t="shared" ref="T11:T52" si="1">SUM(O11:S11)</f>
        <v>7825.4000000000005</v>
      </c>
    </row>
    <row r="12" spans="1:20">
      <c r="A12" s="61" t="s">
        <v>122</v>
      </c>
      <c r="B12" s="61" t="s">
        <v>123</v>
      </c>
      <c r="C12" s="61">
        <v>14166</v>
      </c>
      <c r="D12" s="62">
        <v>374</v>
      </c>
      <c r="E12" s="63">
        <v>103</v>
      </c>
      <c r="F12" s="63">
        <v>152</v>
      </c>
      <c r="G12" s="63">
        <v>119</v>
      </c>
      <c r="H12" s="64">
        <v>374.43</v>
      </c>
      <c r="I12" s="65"/>
      <c r="J12" s="65">
        <v>3996.5</v>
      </c>
      <c r="K12" s="66">
        <v>83.7</v>
      </c>
      <c r="L12" s="66">
        <v>113.7</v>
      </c>
      <c r="M12" s="66"/>
      <c r="N12" s="66"/>
      <c r="O12" s="67">
        <f t="shared" si="0"/>
        <v>4193.8999999999996</v>
      </c>
      <c r="P12" s="65">
        <v>137.4</v>
      </c>
      <c r="Q12" s="66"/>
      <c r="R12" s="66">
        <v>21.1</v>
      </c>
      <c r="S12" s="66"/>
      <c r="T12" s="66">
        <f t="shared" si="1"/>
        <v>4352.3999999999996</v>
      </c>
    </row>
    <row r="13" spans="1:20">
      <c r="A13" s="61" t="s">
        <v>124</v>
      </c>
      <c r="B13" s="61" t="s">
        <v>125</v>
      </c>
      <c r="C13" s="61">
        <v>14164</v>
      </c>
      <c r="D13" s="62">
        <v>273</v>
      </c>
      <c r="E13" s="63">
        <v>89</v>
      </c>
      <c r="F13" s="63">
        <v>153</v>
      </c>
      <c r="G13" s="63">
        <v>31</v>
      </c>
      <c r="H13" s="64">
        <v>257.57</v>
      </c>
      <c r="I13" s="65"/>
      <c r="J13" s="65">
        <v>2885.3</v>
      </c>
      <c r="K13" s="66">
        <v>58.1</v>
      </c>
      <c r="L13" s="66">
        <v>219.6</v>
      </c>
      <c r="M13" s="66">
        <v>49</v>
      </c>
      <c r="N13" s="66"/>
      <c r="O13" s="67">
        <f t="shared" si="0"/>
        <v>3212</v>
      </c>
      <c r="P13" s="65">
        <v>118.7</v>
      </c>
      <c r="Q13" s="66"/>
      <c r="R13" s="66"/>
      <c r="S13" s="66"/>
      <c r="T13" s="66">
        <f t="shared" si="1"/>
        <v>3330.7</v>
      </c>
    </row>
    <row r="14" spans="1:20">
      <c r="A14" s="255" t="s">
        <v>126</v>
      </c>
      <c r="B14" s="256"/>
      <c r="C14" s="68"/>
      <c r="D14" s="69"/>
      <c r="E14" s="70"/>
      <c r="F14" s="70"/>
      <c r="G14" s="70"/>
      <c r="H14" s="71"/>
      <c r="I14" s="72"/>
      <c r="J14" s="72">
        <f t="shared" ref="J14:P14" si="2">SUM(J10:J13)</f>
        <v>21200.6</v>
      </c>
      <c r="K14" s="73">
        <f t="shared" si="2"/>
        <v>172</v>
      </c>
      <c r="L14" s="73">
        <f t="shared" si="2"/>
        <v>776.30000000000007</v>
      </c>
      <c r="M14" s="73">
        <f t="shared" si="2"/>
        <v>343</v>
      </c>
      <c r="N14" s="73">
        <f t="shared" si="2"/>
        <v>574.9</v>
      </c>
      <c r="O14" s="72">
        <f t="shared" si="2"/>
        <v>23066.799999999999</v>
      </c>
      <c r="P14" s="72">
        <f t="shared" si="2"/>
        <v>1023.1</v>
      </c>
      <c r="Q14" s="73"/>
      <c r="R14" s="73">
        <f>SUM(R10:R13)</f>
        <v>42.2</v>
      </c>
      <c r="S14" s="73"/>
      <c r="T14" s="73">
        <f>SUM(T10:T13)</f>
        <v>24132.100000000002</v>
      </c>
    </row>
    <row r="15" spans="1:20">
      <c r="A15" s="61" t="s">
        <v>127</v>
      </c>
      <c r="B15" s="61" t="s">
        <v>128</v>
      </c>
      <c r="C15" s="61">
        <v>14165</v>
      </c>
      <c r="D15" s="62">
        <v>210</v>
      </c>
      <c r="E15" s="63">
        <v>84</v>
      </c>
      <c r="F15" s="63">
        <v>126</v>
      </c>
      <c r="G15" s="63"/>
      <c r="H15" s="64">
        <v>189</v>
      </c>
      <c r="I15" s="65"/>
      <c r="J15" s="65">
        <v>2233.3000000000002</v>
      </c>
      <c r="K15" s="66"/>
      <c r="L15" s="66"/>
      <c r="M15" s="66"/>
      <c r="N15" s="66"/>
      <c r="O15" s="67">
        <f t="shared" si="0"/>
        <v>2233.3000000000002</v>
      </c>
      <c r="P15" s="65">
        <v>112</v>
      </c>
      <c r="Q15" s="66"/>
      <c r="R15" s="66"/>
      <c r="S15" s="66"/>
      <c r="T15" s="66">
        <f t="shared" si="1"/>
        <v>2345.3000000000002</v>
      </c>
    </row>
    <row r="16" spans="1:20">
      <c r="A16" s="61" t="s">
        <v>127</v>
      </c>
      <c r="B16" s="61" t="s">
        <v>129</v>
      </c>
      <c r="C16" s="61">
        <v>14167</v>
      </c>
      <c r="D16" s="62">
        <v>223</v>
      </c>
      <c r="E16" s="63">
        <v>87</v>
      </c>
      <c r="F16" s="63">
        <v>136</v>
      </c>
      <c r="G16" s="63"/>
      <c r="H16" s="64">
        <v>201.25</v>
      </c>
      <c r="I16" s="65"/>
      <c r="J16" s="65">
        <v>2349.8000000000002</v>
      </c>
      <c r="K16" s="66"/>
      <c r="L16" s="66"/>
      <c r="M16" s="66"/>
      <c r="N16" s="66"/>
      <c r="O16" s="67">
        <f t="shared" si="0"/>
        <v>2349.8000000000002</v>
      </c>
      <c r="P16" s="65">
        <v>116</v>
      </c>
      <c r="Q16" s="66"/>
      <c r="R16" s="66"/>
      <c r="S16" s="66"/>
      <c r="T16" s="66">
        <f t="shared" si="1"/>
        <v>2465.8000000000002</v>
      </c>
    </row>
    <row r="17" spans="1:20">
      <c r="A17" s="61" t="s">
        <v>127</v>
      </c>
      <c r="B17" s="61" t="s">
        <v>130</v>
      </c>
      <c r="C17" s="61">
        <v>14113</v>
      </c>
      <c r="D17" s="62">
        <v>107</v>
      </c>
      <c r="E17" s="63">
        <v>27</v>
      </c>
      <c r="F17" s="63">
        <v>80</v>
      </c>
      <c r="G17" s="63"/>
      <c r="H17" s="64">
        <v>100.25</v>
      </c>
      <c r="I17" s="65"/>
      <c r="J17" s="65">
        <v>1389.4</v>
      </c>
      <c r="K17" s="66">
        <v>23.4</v>
      </c>
      <c r="L17" s="66">
        <v>100</v>
      </c>
      <c r="M17" s="66"/>
      <c r="N17" s="66">
        <v>315</v>
      </c>
      <c r="O17" s="67">
        <f t="shared" si="0"/>
        <v>1827.8000000000002</v>
      </c>
      <c r="P17" s="65">
        <v>36</v>
      </c>
      <c r="Q17" s="66"/>
      <c r="R17" s="66">
        <v>20</v>
      </c>
      <c r="S17" s="66"/>
      <c r="T17" s="66">
        <f t="shared" si="1"/>
        <v>1883.8000000000002</v>
      </c>
    </row>
    <row r="18" spans="1:20">
      <c r="A18" s="61" t="s">
        <v>127</v>
      </c>
      <c r="B18" s="61" t="s">
        <v>131</v>
      </c>
      <c r="C18" s="61">
        <v>14119</v>
      </c>
      <c r="D18" s="62">
        <v>184</v>
      </c>
      <c r="E18" s="63">
        <v>91</v>
      </c>
      <c r="F18" s="63">
        <v>93</v>
      </c>
      <c r="G18" s="63"/>
      <c r="H18" s="64">
        <v>161.25</v>
      </c>
      <c r="I18" s="65"/>
      <c r="J18" s="65">
        <v>1969.4</v>
      </c>
      <c r="K18" s="66">
        <v>70.8</v>
      </c>
      <c r="L18" s="66"/>
      <c r="M18" s="66"/>
      <c r="N18" s="66" t="s">
        <v>45</v>
      </c>
      <c r="O18" s="67">
        <f t="shared" si="0"/>
        <v>2040.2</v>
      </c>
      <c r="P18" s="65">
        <v>121.4</v>
      </c>
      <c r="Q18" s="66"/>
      <c r="R18" s="66"/>
      <c r="S18" s="66"/>
      <c r="T18" s="66">
        <f t="shared" si="1"/>
        <v>2161.6</v>
      </c>
    </row>
    <row r="19" spans="1:20">
      <c r="A19" s="74" t="s">
        <v>127</v>
      </c>
      <c r="B19" s="74" t="s">
        <v>132</v>
      </c>
      <c r="C19" s="61">
        <v>14083</v>
      </c>
      <c r="D19" s="62">
        <v>238</v>
      </c>
      <c r="E19" s="63">
        <v>117</v>
      </c>
      <c r="F19" s="63">
        <v>121</v>
      </c>
      <c r="G19" s="63"/>
      <c r="H19" s="64">
        <v>208.75</v>
      </c>
      <c r="I19" s="65"/>
      <c r="J19" s="65">
        <v>2421.1</v>
      </c>
      <c r="K19" s="66">
        <v>78.099999999999994</v>
      </c>
      <c r="L19" s="66"/>
      <c r="M19" s="66"/>
      <c r="N19" s="66"/>
      <c r="O19" s="67">
        <f t="shared" si="0"/>
        <v>2499.1999999999998</v>
      </c>
      <c r="P19" s="65">
        <v>156</v>
      </c>
      <c r="Q19" s="66"/>
      <c r="R19" s="66"/>
      <c r="S19" s="66"/>
      <c r="T19" s="66">
        <f t="shared" si="1"/>
        <v>2655.2</v>
      </c>
    </row>
    <row r="20" spans="1:20">
      <c r="A20" s="74" t="s">
        <v>127</v>
      </c>
      <c r="B20" s="74" t="s">
        <v>133</v>
      </c>
      <c r="C20" s="61">
        <v>14116</v>
      </c>
      <c r="D20" s="62">
        <v>94</v>
      </c>
      <c r="E20" s="63">
        <v>33</v>
      </c>
      <c r="F20" s="63">
        <v>61</v>
      </c>
      <c r="G20" s="63"/>
      <c r="H20" s="64">
        <v>85.75</v>
      </c>
      <c r="I20" s="65"/>
      <c r="J20" s="65">
        <v>1226.3</v>
      </c>
      <c r="K20" s="66"/>
      <c r="L20" s="66"/>
      <c r="M20" s="66"/>
      <c r="N20" s="66">
        <v>77.2</v>
      </c>
      <c r="O20" s="67">
        <f t="shared" si="0"/>
        <v>1303.5</v>
      </c>
      <c r="P20" s="65">
        <v>44</v>
      </c>
      <c r="Q20" s="66"/>
      <c r="R20" s="66"/>
      <c r="S20" s="66"/>
      <c r="T20" s="66">
        <f t="shared" si="1"/>
        <v>1347.5</v>
      </c>
    </row>
    <row r="21" spans="1:20">
      <c r="A21" s="74" t="s">
        <v>127</v>
      </c>
      <c r="B21" s="74" t="s">
        <v>134</v>
      </c>
      <c r="C21" s="61">
        <v>14111</v>
      </c>
      <c r="D21" s="62">
        <v>60</v>
      </c>
      <c r="E21" s="63">
        <v>15</v>
      </c>
      <c r="F21" s="63">
        <v>45</v>
      </c>
      <c r="G21" s="63"/>
      <c r="H21" s="64">
        <v>56.25</v>
      </c>
      <c r="I21" s="65"/>
      <c r="J21" s="65">
        <v>804.4</v>
      </c>
      <c r="K21" s="66"/>
      <c r="L21" s="66"/>
      <c r="M21" s="66"/>
      <c r="N21" s="66">
        <v>169.3</v>
      </c>
      <c r="O21" s="67">
        <f t="shared" si="0"/>
        <v>973.7</v>
      </c>
      <c r="P21" s="65">
        <v>20</v>
      </c>
      <c r="Q21" s="66"/>
      <c r="R21" s="66">
        <v>40</v>
      </c>
      <c r="S21" s="66"/>
      <c r="T21" s="66">
        <f t="shared" si="1"/>
        <v>1033.7</v>
      </c>
    </row>
    <row r="22" spans="1:20">
      <c r="A22" s="74" t="s">
        <v>127</v>
      </c>
      <c r="B22" s="74" t="s">
        <v>135</v>
      </c>
      <c r="C22" s="61">
        <v>14134</v>
      </c>
      <c r="D22" s="62">
        <v>145</v>
      </c>
      <c r="E22" s="63">
        <v>48</v>
      </c>
      <c r="F22" s="63">
        <v>97</v>
      </c>
      <c r="G22" s="63"/>
      <c r="H22" s="64">
        <v>133</v>
      </c>
      <c r="I22" s="65"/>
      <c r="J22" s="65">
        <v>1700.8</v>
      </c>
      <c r="K22" s="66"/>
      <c r="L22" s="66">
        <v>58.8</v>
      </c>
      <c r="M22" s="66"/>
      <c r="N22" s="66"/>
      <c r="O22" s="67">
        <f t="shared" si="0"/>
        <v>1759.6</v>
      </c>
      <c r="P22" s="65">
        <v>64</v>
      </c>
      <c r="Q22" s="66"/>
      <c r="R22" s="66"/>
      <c r="S22" s="66"/>
      <c r="T22" s="66">
        <f t="shared" si="1"/>
        <v>1823.6</v>
      </c>
    </row>
    <row r="23" spans="1:20">
      <c r="A23" s="74" t="s">
        <v>127</v>
      </c>
      <c r="B23" s="74" t="s">
        <v>136</v>
      </c>
      <c r="C23" s="61">
        <v>14092</v>
      </c>
      <c r="D23" s="62">
        <v>164</v>
      </c>
      <c r="E23" s="63">
        <v>51</v>
      </c>
      <c r="F23" s="63">
        <v>113</v>
      </c>
      <c r="G23" s="63"/>
      <c r="H23" s="64">
        <v>151.25</v>
      </c>
      <c r="I23" s="65"/>
      <c r="J23" s="65">
        <v>1874.3</v>
      </c>
      <c r="K23" s="66">
        <v>66.400000000000006</v>
      </c>
      <c r="L23" s="66">
        <v>96.1</v>
      </c>
      <c r="M23" s="66"/>
      <c r="N23" s="66"/>
      <c r="O23" s="67">
        <f t="shared" si="0"/>
        <v>2036.8</v>
      </c>
      <c r="P23" s="65">
        <v>68</v>
      </c>
      <c r="Q23" s="66"/>
      <c r="R23" s="66">
        <v>20</v>
      </c>
      <c r="S23" s="66"/>
      <c r="T23" s="66">
        <f t="shared" si="1"/>
        <v>2124.8000000000002</v>
      </c>
    </row>
    <row r="24" spans="1:20">
      <c r="A24" s="74" t="s">
        <v>127</v>
      </c>
      <c r="B24" s="74" t="s">
        <v>137</v>
      </c>
      <c r="C24" s="61">
        <v>14161</v>
      </c>
      <c r="D24" s="62">
        <v>86</v>
      </c>
      <c r="E24" s="63">
        <v>41</v>
      </c>
      <c r="F24" s="63">
        <v>45</v>
      </c>
      <c r="G24" s="63"/>
      <c r="H24" s="64">
        <v>75.75</v>
      </c>
      <c r="I24" s="65"/>
      <c r="J24" s="65">
        <v>1083.3</v>
      </c>
      <c r="K24" s="66">
        <v>84.4</v>
      </c>
      <c r="L24" s="66">
        <v>9.8000000000000007</v>
      </c>
      <c r="M24" s="66"/>
      <c r="N24" s="66">
        <v>523.29999999999995</v>
      </c>
      <c r="O24" s="67">
        <f t="shared" si="0"/>
        <v>1700.8</v>
      </c>
      <c r="P24" s="65">
        <v>54.7</v>
      </c>
      <c r="Q24" s="66"/>
      <c r="R24" s="66"/>
      <c r="S24" s="66"/>
      <c r="T24" s="66">
        <f t="shared" si="1"/>
        <v>1755.5</v>
      </c>
    </row>
    <row r="25" spans="1:20">
      <c r="A25" s="74" t="s">
        <v>127</v>
      </c>
      <c r="B25" s="74" t="s">
        <v>138</v>
      </c>
      <c r="C25" s="61">
        <v>14125</v>
      </c>
      <c r="D25" s="62">
        <v>196</v>
      </c>
      <c r="E25" s="63">
        <v>67</v>
      </c>
      <c r="F25" s="63">
        <v>129</v>
      </c>
      <c r="G25" s="63"/>
      <c r="H25" s="64">
        <v>179.25</v>
      </c>
      <c r="I25" s="65"/>
      <c r="J25" s="65">
        <v>2140.6</v>
      </c>
      <c r="K25" s="66"/>
      <c r="L25" s="66">
        <v>53</v>
      </c>
      <c r="M25" s="66"/>
      <c r="N25" s="66"/>
      <c r="O25" s="67">
        <f t="shared" si="0"/>
        <v>2193.6</v>
      </c>
      <c r="P25" s="65">
        <v>89.4</v>
      </c>
      <c r="Q25" s="66"/>
      <c r="R25" s="66"/>
      <c r="S25" s="66"/>
      <c r="T25" s="66">
        <f t="shared" si="1"/>
        <v>2283</v>
      </c>
    </row>
    <row r="26" spans="1:20">
      <c r="A26" s="74" t="s">
        <v>127</v>
      </c>
      <c r="B26" s="74" t="s">
        <v>139</v>
      </c>
      <c r="C26" s="61">
        <v>14115</v>
      </c>
      <c r="D26" s="62">
        <v>82</v>
      </c>
      <c r="E26" s="63">
        <v>27</v>
      </c>
      <c r="F26" s="63">
        <v>55</v>
      </c>
      <c r="G26" s="63"/>
      <c r="H26" s="64">
        <v>75.25</v>
      </c>
      <c r="I26" s="65"/>
      <c r="J26" s="65">
        <v>1076.2</v>
      </c>
      <c r="K26" s="66">
        <v>34.799999999999997</v>
      </c>
      <c r="L26" s="66"/>
      <c r="M26" s="66"/>
      <c r="N26" s="66">
        <v>178.9</v>
      </c>
      <c r="O26" s="67">
        <f t="shared" si="0"/>
        <v>1289.9000000000001</v>
      </c>
      <c r="P26" s="65">
        <v>36</v>
      </c>
      <c r="Q26" s="66"/>
      <c r="R26" s="66"/>
      <c r="S26" s="66"/>
      <c r="T26" s="66">
        <f t="shared" si="1"/>
        <v>1325.9</v>
      </c>
    </row>
    <row r="27" spans="1:20">
      <c r="A27" s="74" t="s">
        <v>127</v>
      </c>
      <c r="B27" s="74" t="s">
        <v>140</v>
      </c>
      <c r="C27" s="61">
        <v>14160</v>
      </c>
      <c r="D27" s="62">
        <v>112</v>
      </c>
      <c r="E27" s="63">
        <v>38</v>
      </c>
      <c r="F27" s="63">
        <v>74</v>
      </c>
      <c r="G27" s="63"/>
      <c r="H27" s="64">
        <v>102.5</v>
      </c>
      <c r="I27" s="65"/>
      <c r="J27" s="65">
        <v>1410.7</v>
      </c>
      <c r="K27" s="66"/>
      <c r="L27" s="66">
        <v>66.7</v>
      </c>
      <c r="M27" s="66"/>
      <c r="N27" s="66">
        <v>39.6</v>
      </c>
      <c r="O27" s="67">
        <f t="shared" si="0"/>
        <v>1517</v>
      </c>
      <c r="P27" s="65">
        <v>50.7</v>
      </c>
      <c r="Q27" s="66">
        <v>70.599999999999994</v>
      </c>
      <c r="R27" s="66">
        <v>60</v>
      </c>
      <c r="S27" s="66"/>
      <c r="T27" s="66">
        <f t="shared" si="1"/>
        <v>1698.3</v>
      </c>
    </row>
    <row r="28" spans="1:20">
      <c r="A28" s="74" t="s">
        <v>127</v>
      </c>
      <c r="B28" s="74" t="s">
        <v>141</v>
      </c>
      <c r="C28" s="61">
        <v>14133</v>
      </c>
      <c r="D28" s="62">
        <v>110</v>
      </c>
      <c r="E28" s="63">
        <v>26</v>
      </c>
      <c r="F28" s="63">
        <v>84</v>
      </c>
      <c r="G28" s="75"/>
      <c r="H28" s="64">
        <v>103.5</v>
      </c>
      <c r="I28" s="65"/>
      <c r="J28" s="65">
        <v>1420.2</v>
      </c>
      <c r="K28" s="66">
        <v>14.9</v>
      </c>
      <c r="L28" s="66">
        <v>84.3</v>
      </c>
      <c r="M28" s="66"/>
      <c r="N28" s="66"/>
      <c r="O28" s="67">
        <f t="shared" si="0"/>
        <v>1519.4</v>
      </c>
      <c r="P28" s="65">
        <v>34.700000000000003</v>
      </c>
      <c r="Q28" s="66"/>
      <c r="R28" s="66">
        <v>40</v>
      </c>
      <c r="S28" s="66"/>
      <c r="T28" s="66">
        <f t="shared" si="1"/>
        <v>1594.1000000000001</v>
      </c>
    </row>
    <row r="29" spans="1:20">
      <c r="A29" s="74" t="s">
        <v>127</v>
      </c>
      <c r="B29" s="74" t="s">
        <v>142</v>
      </c>
      <c r="C29" s="61">
        <v>14162</v>
      </c>
      <c r="D29" s="62">
        <v>172</v>
      </c>
      <c r="E29" s="63">
        <v>53</v>
      </c>
      <c r="F29" s="63">
        <v>119</v>
      </c>
      <c r="G29" s="75"/>
      <c r="H29" s="64">
        <v>158.75</v>
      </c>
      <c r="I29" s="65"/>
      <c r="J29" s="65">
        <v>1945.6</v>
      </c>
      <c r="K29" s="66">
        <v>91.4</v>
      </c>
      <c r="L29" s="66">
        <v>102</v>
      </c>
      <c r="M29" s="66"/>
      <c r="N29" s="66">
        <v>135</v>
      </c>
      <c r="O29" s="67">
        <f t="shared" si="0"/>
        <v>2274</v>
      </c>
      <c r="P29" s="65">
        <v>70.7</v>
      </c>
      <c r="Q29" s="66"/>
      <c r="R29" s="66"/>
      <c r="S29" s="66"/>
      <c r="T29" s="66">
        <f t="shared" si="1"/>
        <v>2344.6999999999998</v>
      </c>
    </row>
    <row r="30" spans="1:20">
      <c r="A30" s="74" t="s">
        <v>127</v>
      </c>
      <c r="B30" s="74" t="s">
        <v>143</v>
      </c>
      <c r="C30" s="61">
        <v>14120</v>
      </c>
      <c r="D30" s="62">
        <v>180</v>
      </c>
      <c r="E30" s="63">
        <v>71</v>
      </c>
      <c r="F30" s="63">
        <v>109</v>
      </c>
      <c r="G30" s="63"/>
      <c r="H30" s="64">
        <v>162.25</v>
      </c>
      <c r="I30" s="65"/>
      <c r="J30" s="65">
        <v>1948.8</v>
      </c>
      <c r="K30" s="66"/>
      <c r="L30" s="66">
        <v>92.2</v>
      </c>
      <c r="M30" s="66"/>
      <c r="N30" s="66"/>
      <c r="O30" s="67">
        <f t="shared" si="0"/>
        <v>2041</v>
      </c>
      <c r="P30" s="65">
        <v>94.7</v>
      </c>
      <c r="Q30" s="66"/>
      <c r="R30" s="66"/>
      <c r="S30" s="66"/>
      <c r="T30" s="66">
        <f t="shared" si="1"/>
        <v>2135.6999999999998</v>
      </c>
    </row>
    <row r="31" spans="1:20">
      <c r="A31" s="257" t="s">
        <v>144</v>
      </c>
      <c r="B31" s="258"/>
      <c r="C31" s="68"/>
      <c r="D31" s="69"/>
      <c r="E31" s="70"/>
      <c r="F31" s="70"/>
      <c r="G31" s="70"/>
      <c r="H31" s="71"/>
      <c r="I31" s="72"/>
      <c r="J31" s="72">
        <f>SUM(J15:J30)</f>
        <v>26994.199999999997</v>
      </c>
      <c r="K31" s="73">
        <f>SUM(K15:K30)</f>
        <v>464.20000000000005</v>
      </c>
      <c r="L31" s="73">
        <f>SUM(L15:L30)</f>
        <v>662.90000000000009</v>
      </c>
      <c r="M31" s="73"/>
      <c r="N31" s="73">
        <f>SUM(N15:N30)</f>
        <v>1438.3</v>
      </c>
      <c r="O31" s="72">
        <f>SUM(O15:O30)</f>
        <v>29559.600000000002</v>
      </c>
      <c r="P31" s="72">
        <f>SUM(P15:P30)</f>
        <v>1168.3000000000002</v>
      </c>
      <c r="Q31" s="73">
        <f>SUM(Q15:Q30)</f>
        <v>70.599999999999994</v>
      </c>
      <c r="R31" s="73">
        <f>SUM(R15:R30)</f>
        <v>180</v>
      </c>
      <c r="S31" s="73"/>
      <c r="T31" s="73">
        <f>SUM(T15:T30)</f>
        <v>30978.500000000004</v>
      </c>
    </row>
    <row r="32" spans="1:20">
      <c r="A32" s="74" t="s">
        <v>145</v>
      </c>
      <c r="B32" s="74" t="s">
        <v>146</v>
      </c>
      <c r="C32" s="61">
        <v>14098</v>
      </c>
      <c r="D32" s="62">
        <v>27</v>
      </c>
      <c r="E32" s="63">
        <v>27</v>
      </c>
      <c r="F32" s="63"/>
      <c r="G32" s="63"/>
      <c r="H32" s="64">
        <v>20.25</v>
      </c>
      <c r="I32" s="65"/>
      <c r="J32" s="65">
        <v>407.9</v>
      </c>
      <c r="K32" s="66"/>
      <c r="L32" s="66"/>
      <c r="M32" s="66"/>
      <c r="N32" s="66">
        <v>96.7</v>
      </c>
      <c r="O32" s="67">
        <f t="shared" si="0"/>
        <v>504.59999999999997</v>
      </c>
      <c r="P32" s="65">
        <v>36</v>
      </c>
      <c r="Q32" s="66"/>
      <c r="R32" s="66"/>
      <c r="S32" s="66"/>
      <c r="T32" s="66">
        <f t="shared" si="1"/>
        <v>540.59999999999991</v>
      </c>
    </row>
    <row r="33" spans="1:20">
      <c r="A33" s="74" t="s">
        <v>145</v>
      </c>
      <c r="B33" s="74" t="s">
        <v>147</v>
      </c>
      <c r="C33" s="61">
        <v>14131</v>
      </c>
      <c r="D33" s="62">
        <v>31</v>
      </c>
      <c r="E33" s="63">
        <v>31</v>
      </c>
      <c r="F33" s="63"/>
      <c r="G33" s="63"/>
      <c r="H33" s="64">
        <v>23.25</v>
      </c>
      <c r="I33" s="65"/>
      <c r="J33" s="65">
        <v>468.4</v>
      </c>
      <c r="K33" s="66">
        <v>16.7</v>
      </c>
      <c r="L33" s="66"/>
      <c r="M33" s="66"/>
      <c r="N33" s="66">
        <v>218.5</v>
      </c>
      <c r="O33" s="67">
        <f t="shared" si="0"/>
        <v>703.59999999999991</v>
      </c>
      <c r="P33" s="65">
        <v>41.3</v>
      </c>
      <c r="Q33" s="66"/>
      <c r="R33" s="66"/>
      <c r="S33" s="66"/>
      <c r="T33" s="66">
        <f t="shared" si="1"/>
        <v>744.89999999999986</v>
      </c>
    </row>
    <row r="34" spans="1:20">
      <c r="A34" s="74" t="s">
        <v>145</v>
      </c>
      <c r="B34" s="74" t="s">
        <v>148</v>
      </c>
      <c r="C34" s="61">
        <v>14158</v>
      </c>
      <c r="D34" s="62">
        <v>31</v>
      </c>
      <c r="E34" s="63">
        <v>31</v>
      </c>
      <c r="F34" s="63"/>
      <c r="G34" s="63"/>
      <c r="H34" s="64">
        <v>23.25</v>
      </c>
      <c r="I34" s="65"/>
      <c r="J34" s="65">
        <v>468.4</v>
      </c>
      <c r="K34" s="66"/>
      <c r="L34" s="66"/>
      <c r="M34" s="66"/>
      <c r="N34" s="66">
        <v>24</v>
      </c>
      <c r="O34" s="67">
        <f t="shared" si="0"/>
        <v>492.4</v>
      </c>
      <c r="P34" s="65">
        <v>41.3</v>
      </c>
      <c r="Q34" s="66"/>
      <c r="R34" s="66">
        <v>40</v>
      </c>
      <c r="S34" s="66"/>
      <c r="T34" s="66">
        <f t="shared" si="1"/>
        <v>573.69999999999993</v>
      </c>
    </row>
    <row r="35" spans="1:20">
      <c r="A35" s="74" t="s">
        <v>145</v>
      </c>
      <c r="B35" s="74" t="s">
        <v>149</v>
      </c>
      <c r="C35" s="61">
        <v>14159</v>
      </c>
      <c r="D35" s="62">
        <v>28</v>
      </c>
      <c r="E35" s="63">
        <v>28</v>
      </c>
      <c r="F35" s="63"/>
      <c r="G35" s="63"/>
      <c r="H35" s="64">
        <v>21</v>
      </c>
      <c r="I35" s="65"/>
      <c r="J35" s="65">
        <v>423.1</v>
      </c>
      <c r="K35" s="66"/>
      <c r="L35" s="66"/>
      <c r="M35" s="66"/>
      <c r="N35" s="66">
        <v>189.6</v>
      </c>
      <c r="O35" s="67">
        <f t="shared" si="0"/>
        <v>612.70000000000005</v>
      </c>
      <c r="P35" s="65">
        <v>37.299999999999997</v>
      </c>
      <c r="Q35" s="66"/>
      <c r="R35" s="66"/>
      <c r="S35" s="66"/>
      <c r="T35" s="66">
        <f t="shared" si="1"/>
        <v>650</v>
      </c>
    </row>
    <row r="36" spans="1:20">
      <c r="A36" s="74" t="s">
        <v>145</v>
      </c>
      <c r="B36" s="74" t="s">
        <v>150</v>
      </c>
      <c r="C36" s="76">
        <v>14082</v>
      </c>
      <c r="D36" s="62">
        <v>20</v>
      </c>
      <c r="E36" s="63">
        <v>20</v>
      </c>
      <c r="F36" s="63"/>
      <c r="G36" s="63"/>
      <c r="H36" s="64">
        <v>15</v>
      </c>
      <c r="I36" s="65"/>
      <c r="J36" s="65">
        <v>302.2</v>
      </c>
      <c r="K36" s="66"/>
      <c r="L36" s="66"/>
      <c r="M36" s="66"/>
      <c r="N36" s="66">
        <v>307.10000000000002</v>
      </c>
      <c r="O36" s="67">
        <f t="shared" si="0"/>
        <v>609.29999999999995</v>
      </c>
      <c r="P36" s="65">
        <v>26.7</v>
      </c>
      <c r="Q36" s="66"/>
      <c r="R36" s="66"/>
      <c r="S36" s="66"/>
      <c r="T36" s="66">
        <f t="shared" si="1"/>
        <v>636</v>
      </c>
    </row>
    <row r="37" spans="1:20">
      <c r="A37" s="74" t="s">
        <v>145</v>
      </c>
      <c r="B37" s="74" t="s">
        <v>151</v>
      </c>
      <c r="C37" s="61">
        <v>14128</v>
      </c>
      <c r="D37" s="62">
        <v>27</v>
      </c>
      <c r="E37" s="63">
        <v>27</v>
      </c>
      <c r="F37" s="63"/>
      <c r="G37" s="63"/>
      <c r="H37" s="64">
        <v>20.25</v>
      </c>
      <c r="I37" s="65"/>
      <c r="J37" s="65">
        <v>407.9</v>
      </c>
      <c r="K37" s="66"/>
      <c r="L37" s="66"/>
      <c r="M37" s="66"/>
      <c r="N37" s="66">
        <v>130</v>
      </c>
      <c r="O37" s="67">
        <f t="shared" si="0"/>
        <v>537.9</v>
      </c>
      <c r="P37" s="65">
        <v>36</v>
      </c>
      <c r="Q37" s="66"/>
      <c r="R37" s="66"/>
      <c r="S37" s="66"/>
      <c r="T37" s="66">
        <f t="shared" si="1"/>
        <v>573.9</v>
      </c>
    </row>
    <row r="38" spans="1:20">
      <c r="A38" s="74" t="s">
        <v>145</v>
      </c>
      <c r="B38" s="74" t="s">
        <v>152</v>
      </c>
      <c r="C38" s="76">
        <v>14062</v>
      </c>
      <c r="D38" s="62">
        <v>22</v>
      </c>
      <c r="E38" s="63">
        <v>22</v>
      </c>
      <c r="F38" s="63"/>
      <c r="G38" s="63"/>
      <c r="H38" s="64">
        <v>16.5</v>
      </c>
      <c r="I38" s="65"/>
      <c r="J38" s="65">
        <v>332.4</v>
      </c>
      <c r="K38" s="66"/>
      <c r="L38" s="66"/>
      <c r="M38" s="66"/>
      <c r="N38" s="66">
        <v>80</v>
      </c>
      <c r="O38" s="67">
        <f t="shared" si="0"/>
        <v>412.4</v>
      </c>
      <c r="P38" s="65">
        <v>29.3</v>
      </c>
      <c r="Q38" s="66"/>
      <c r="R38" s="66"/>
      <c r="S38" s="66"/>
      <c r="T38" s="66">
        <f t="shared" si="1"/>
        <v>441.7</v>
      </c>
    </row>
    <row r="39" spans="1:20">
      <c r="A39" s="74" t="s">
        <v>145</v>
      </c>
      <c r="B39" s="74" t="s">
        <v>153</v>
      </c>
      <c r="C39" s="61">
        <v>14076</v>
      </c>
      <c r="D39" s="62">
        <v>17</v>
      </c>
      <c r="E39" s="63">
        <v>17</v>
      </c>
      <c r="F39" s="63"/>
      <c r="G39" s="63"/>
      <c r="H39" s="64">
        <v>12.75</v>
      </c>
      <c r="I39" s="65"/>
      <c r="J39" s="65">
        <v>256.8</v>
      </c>
      <c r="K39" s="66">
        <v>9.9</v>
      </c>
      <c r="L39" s="66"/>
      <c r="M39" s="66"/>
      <c r="N39" s="66">
        <v>80.599999999999994</v>
      </c>
      <c r="O39" s="67">
        <f t="shared" si="0"/>
        <v>347.29999999999995</v>
      </c>
      <c r="P39" s="65">
        <v>22.7</v>
      </c>
      <c r="Q39" s="66"/>
      <c r="R39" s="66"/>
      <c r="S39" s="66"/>
      <c r="T39" s="66">
        <f t="shared" si="1"/>
        <v>369.99999999999994</v>
      </c>
    </row>
    <row r="40" spans="1:20">
      <c r="A40" s="74" t="s">
        <v>145</v>
      </c>
      <c r="B40" s="74" t="s">
        <v>154</v>
      </c>
      <c r="C40" s="61">
        <v>14063</v>
      </c>
      <c r="D40" s="62">
        <v>14</v>
      </c>
      <c r="E40" s="63">
        <v>14</v>
      </c>
      <c r="F40" s="75"/>
      <c r="G40" s="75"/>
      <c r="H40" s="64">
        <v>10.5</v>
      </c>
      <c r="I40" s="65"/>
      <c r="J40" s="65">
        <v>211.5</v>
      </c>
      <c r="K40" s="66">
        <v>9.5</v>
      </c>
      <c r="L40" s="66"/>
      <c r="M40" s="66"/>
      <c r="N40" s="66">
        <v>83.4</v>
      </c>
      <c r="O40" s="67">
        <f t="shared" si="0"/>
        <v>304.39999999999998</v>
      </c>
      <c r="P40" s="65">
        <v>18.7</v>
      </c>
      <c r="Q40" s="66"/>
      <c r="R40" s="66">
        <v>20</v>
      </c>
      <c r="S40" s="66"/>
      <c r="T40" s="66">
        <f t="shared" si="1"/>
        <v>343.09999999999997</v>
      </c>
    </row>
    <row r="41" spans="1:20">
      <c r="A41" s="74" t="s">
        <v>145</v>
      </c>
      <c r="B41" s="74" t="s">
        <v>155</v>
      </c>
      <c r="C41" s="76">
        <v>14059</v>
      </c>
      <c r="D41" s="62">
        <v>16</v>
      </c>
      <c r="E41" s="63">
        <v>16</v>
      </c>
      <c r="F41" s="63"/>
      <c r="G41" s="63"/>
      <c r="H41" s="64">
        <v>12</v>
      </c>
      <c r="I41" s="65"/>
      <c r="J41" s="65">
        <v>241.7</v>
      </c>
      <c r="K41" s="66"/>
      <c r="L41" s="66"/>
      <c r="M41" s="66"/>
      <c r="N41" s="66">
        <v>131.19999999999999</v>
      </c>
      <c r="O41" s="67">
        <f t="shared" si="0"/>
        <v>372.9</v>
      </c>
      <c r="P41" s="65">
        <v>21.4</v>
      </c>
      <c r="Q41" s="66"/>
      <c r="R41" s="66"/>
      <c r="S41" s="66"/>
      <c r="T41" s="66">
        <f t="shared" si="1"/>
        <v>394.29999999999995</v>
      </c>
    </row>
    <row r="42" spans="1:20">
      <c r="A42" s="257" t="s">
        <v>156</v>
      </c>
      <c r="B42" s="258"/>
      <c r="C42" s="77"/>
      <c r="D42" s="69"/>
      <c r="E42" s="70"/>
      <c r="F42" s="70"/>
      <c r="G42" s="70"/>
      <c r="H42" s="71"/>
      <c r="I42" s="72"/>
      <c r="J42" s="72">
        <f>SUM(J32:J41)</f>
        <v>3520.2999999999997</v>
      </c>
      <c r="K42" s="73">
        <f>SUM(K32:K41)</f>
        <v>36.1</v>
      </c>
      <c r="L42" s="73"/>
      <c r="M42" s="73"/>
      <c r="N42" s="73">
        <f>SUM(N32:N41)</f>
        <v>1341.1000000000001</v>
      </c>
      <c r="O42" s="72">
        <f>SUM(O32:O41)</f>
        <v>4897.5</v>
      </c>
      <c r="P42" s="72">
        <f>SUM(P32:P41)</f>
        <v>310.69999999999993</v>
      </c>
      <c r="Q42" s="73"/>
      <c r="R42" s="73">
        <f>SUM(R32:R41)</f>
        <v>60</v>
      </c>
      <c r="S42" s="73"/>
      <c r="T42" s="73">
        <f>SUM(T32:T41)</f>
        <v>5268.2000000000007</v>
      </c>
    </row>
    <row r="43" spans="1:20">
      <c r="A43" s="74" t="s">
        <v>157</v>
      </c>
      <c r="B43" s="74" t="s">
        <v>149</v>
      </c>
      <c r="C43" s="61">
        <v>14159</v>
      </c>
      <c r="D43" s="62">
        <v>40</v>
      </c>
      <c r="E43" s="63"/>
      <c r="F43" s="63"/>
      <c r="G43" s="63"/>
      <c r="H43" s="64"/>
      <c r="I43" s="65">
        <v>496.4</v>
      </c>
      <c r="J43" s="65"/>
      <c r="K43" s="66"/>
      <c r="L43" s="66"/>
      <c r="M43" s="66"/>
      <c r="N43" s="66"/>
      <c r="O43" s="67"/>
      <c r="P43" s="65"/>
      <c r="Q43" s="66"/>
      <c r="R43" s="66"/>
      <c r="S43" s="66">
        <v>51.8</v>
      </c>
      <c r="T43" s="66">
        <f t="shared" ref="T43:T49" si="3">SUM(I43:S43)</f>
        <v>548.19999999999993</v>
      </c>
    </row>
    <row r="44" spans="1:20">
      <c r="A44" s="74" t="s">
        <v>157</v>
      </c>
      <c r="B44" s="74" t="s">
        <v>150</v>
      </c>
      <c r="C44" s="76">
        <v>14082</v>
      </c>
      <c r="D44" s="62">
        <v>20</v>
      </c>
      <c r="E44" s="63"/>
      <c r="F44" s="63"/>
      <c r="G44" s="63"/>
      <c r="H44" s="64"/>
      <c r="I44" s="65">
        <v>203.5</v>
      </c>
      <c r="J44" s="65"/>
      <c r="K44" s="66"/>
      <c r="L44" s="66"/>
      <c r="M44" s="66"/>
      <c r="N44" s="66"/>
      <c r="O44" s="67"/>
      <c r="P44" s="65"/>
      <c r="Q44" s="66"/>
      <c r="R44" s="66"/>
      <c r="S44" s="66">
        <v>25.9</v>
      </c>
      <c r="T44" s="66">
        <f t="shared" si="3"/>
        <v>229.4</v>
      </c>
    </row>
    <row r="45" spans="1:20">
      <c r="A45" s="74" t="s">
        <v>157</v>
      </c>
      <c r="B45" s="74" t="s">
        <v>151</v>
      </c>
      <c r="C45" s="61">
        <v>14128</v>
      </c>
      <c r="D45" s="62">
        <v>42</v>
      </c>
      <c r="E45" s="63"/>
      <c r="F45" s="63"/>
      <c r="G45" s="63"/>
      <c r="H45" s="64"/>
      <c r="I45" s="65">
        <v>606.9</v>
      </c>
      <c r="J45" s="65"/>
      <c r="K45" s="66"/>
      <c r="L45" s="66"/>
      <c r="M45" s="66"/>
      <c r="N45" s="66"/>
      <c r="O45" s="67"/>
      <c r="P45" s="65"/>
      <c r="Q45" s="66"/>
      <c r="R45" s="66"/>
      <c r="S45" s="66">
        <v>54.4</v>
      </c>
      <c r="T45" s="66">
        <f t="shared" si="3"/>
        <v>661.3</v>
      </c>
    </row>
    <row r="46" spans="1:20">
      <c r="A46" s="74" t="s">
        <v>157</v>
      </c>
      <c r="B46" s="74" t="s">
        <v>152</v>
      </c>
      <c r="C46" s="76">
        <v>14062</v>
      </c>
      <c r="D46" s="62">
        <v>28</v>
      </c>
      <c r="E46" s="63"/>
      <c r="F46" s="63"/>
      <c r="G46" s="63"/>
      <c r="H46" s="64"/>
      <c r="I46" s="65">
        <v>447.7</v>
      </c>
      <c r="J46" s="65"/>
      <c r="K46" s="66"/>
      <c r="L46" s="66"/>
      <c r="M46" s="66"/>
      <c r="N46" s="66"/>
      <c r="O46" s="67"/>
      <c r="P46" s="65"/>
      <c r="Q46" s="66"/>
      <c r="R46" s="66"/>
      <c r="S46" s="66">
        <v>36.299999999999997</v>
      </c>
      <c r="T46" s="66">
        <f t="shared" si="3"/>
        <v>484</v>
      </c>
    </row>
    <row r="47" spans="1:20">
      <c r="A47" s="74" t="s">
        <v>157</v>
      </c>
      <c r="B47" s="74" t="s">
        <v>153</v>
      </c>
      <c r="C47" s="61">
        <v>14076</v>
      </c>
      <c r="D47" s="62">
        <v>12</v>
      </c>
      <c r="E47" s="63"/>
      <c r="F47" s="63"/>
      <c r="G47" s="63"/>
      <c r="H47" s="64"/>
      <c r="I47" s="65">
        <v>214.6</v>
      </c>
      <c r="J47" s="65"/>
      <c r="K47" s="66"/>
      <c r="L47" s="66"/>
      <c r="M47" s="66"/>
      <c r="N47" s="66"/>
      <c r="O47" s="67"/>
      <c r="P47" s="65"/>
      <c r="Q47" s="66"/>
      <c r="R47" s="66"/>
      <c r="S47" s="66">
        <v>9.9</v>
      </c>
      <c r="T47" s="66">
        <f t="shared" si="3"/>
        <v>224.5</v>
      </c>
    </row>
    <row r="48" spans="1:20">
      <c r="A48" s="74" t="s">
        <v>157</v>
      </c>
      <c r="B48" s="74" t="s">
        <v>154</v>
      </c>
      <c r="C48" s="61">
        <v>14063</v>
      </c>
      <c r="D48" s="62">
        <v>22</v>
      </c>
      <c r="E48" s="63"/>
      <c r="F48" s="63"/>
      <c r="G48" s="63"/>
      <c r="H48" s="64"/>
      <c r="I48" s="65">
        <v>393.5</v>
      </c>
      <c r="J48" s="65"/>
      <c r="K48" s="66"/>
      <c r="L48" s="66"/>
      <c r="M48" s="66"/>
      <c r="N48" s="66"/>
      <c r="O48" s="67"/>
      <c r="P48" s="65"/>
      <c r="Q48" s="66"/>
      <c r="R48" s="66"/>
      <c r="S48" s="66">
        <v>28.5</v>
      </c>
      <c r="T48" s="66">
        <f t="shared" si="3"/>
        <v>422</v>
      </c>
    </row>
    <row r="49" spans="1:20">
      <c r="A49" s="74" t="s">
        <v>157</v>
      </c>
      <c r="B49" s="74" t="s">
        <v>155</v>
      </c>
      <c r="C49" s="76">
        <v>14059</v>
      </c>
      <c r="D49" s="62">
        <v>23</v>
      </c>
      <c r="E49" s="63"/>
      <c r="F49" s="63"/>
      <c r="G49" s="63"/>
      <c r="H49" s="64"/>
      <c r="I49" s="65">
        <v>411.4</v>
      </c>
      <c r="J49" s="65"/>
      <c r="K49" s="66"/>
      <c r="L49" s="66"/>
      <c r="M49" s="66"/>
      <c r="N49" s="66"/>
      <c r="O49" s="67"/>
      <c r="P49" s="65"/>
      <c r="Q49" s="66"/>
      <c r="R49" s="66"/>
      <c r="S49" s="66">
        <v>29.8</v>
      </c>
      <c r="T49" s="66">
        <f t="shared" si="3"/>
        <v>441.2</v>
      </c>
    </row>
    <row r="50" spans="1:20">
      <c r="A50" s="266" t="s">
        <v>158</v>
      </c>
      <c r="B50" s="267"/>
      <c r="C50" s="78"/>
      <c r="D50" s="79">
        <f>SUM(D43:D49)</f>
        <v>187</v>
      </c>
      <c r="E50" s="80"/>
      <c r="F50" s="80"/>
      <c r="G50" s="80"/>
      <c r="H50" s="81"/>
      <c r="I50" s="82">
        <f>SUM(I43:I49)</f>
        <v>2774</v>
      </c>
      <c r="J50" s="82"/>
      <c r="K50" s="83"/>
      <c r="L50" s="83"/>
      <c r="M50" s="83"/>
      <c r="N50" s="83"/>
      <c r="O50" s="82"/>
      <c r="P50" s="82"/>
      <c r="Q50" s="83"/>
      <c r="R50" s="83"/>
      <c r="S50" s="83">
        <f>SUM(S43:S49)</f>
        <v>236.6</v>
      </c>
      <c r="T50" s="83">
        <f>SUM(T43:T49)</f>
        <v>3010.5999999999995</v>
      </c>
    </row>
    <row r="51" spans="1:20">
      <c r="A51" s="74"/>
      <c r="B51" s="74"/>
      <c r="C51" s="76"/>
      <c r="D51" s="62"/>
      <c r="E51" s="63"/>
      <c r="F51" s="63"/>
      <c r="G51" s="63"/>
      <c r="H51" s="64"/>
      <c r="I51" s="65"/>
      <c r="J51" s="65"/>
      <c r="K51" s="66"/>
      <c r="L51" s="66"/>
      <c r="M51" s="66"/>
      <c r="N51" s="66"/>
      <c r="O51" s="67"/>
      <c r="P51" s="65"/>
      <c r="Q51" s="66"/>
      <c r="R51" s="66"/>
      <c r="S51" s="66"/>
      <c r="T51" s="66"/>
    </row>
    <row r="52" spans="1:20">
      <c r="A52" s="84" t="s">
        <v>159</v>
      </c>
      <c r="B52" s="84"/>
      <c r="C52" s="78">
        <v>14000</v>
      </c>
      <c r="D52" s="79"/>
      <c r="E52" s="80"/>
      <c r="F52" s="80"/>
      <c r="G52" s="80"/>
      <c r="H52" s="81"/>
      <c r="I52" s="82"/>
      <c r="J52" s="82"/>
      <c r="K52" s="83">
        <v>516</v>
      </c>
      <c r="L52" s="83">
        <v>157</v>
      </c>
      <c r="M52" s="83"/>
      <c r="N52" s="83">
        <v>1217.5999999999999</v>
      </c>
      <c r="O52" s="82">
        <f t="shared" si="0"/>
        <v>1890.6</v>
      </c>
      <c r="P52" s="82">
        <v>46.8</v>
      </c>
      <c r="Q52" s="83"/>
      <c r="R52" s="83"/>
      <c r="S52" s="83"/>
      <c r="T52" s="83">
        <f t="shared" si="1"/>
        <v>1937.3999999999999</v>
      </c>
    </row>
    <row r="53" spans="1:20">
      <c r="A53" s="61"/>
      <c r="B53" s="61"/>
      <c r="C53" s="76"/>
      <c r="D53" s="62"/>
      <c r="E53" s="63"/>
      <c r="F53" s="63"/>
      <c r="G53" s="63"/>
      <c r="H53" s="64"/>
      <c r="I53" s="65"/>
      <c r="J53" s="65"/>
      <c r="K53" s="66"/>
      <c r="L53" s="66"/>
      <c r="M53" s="66"/>
      <c r="N53" s="66"/>
      <c r="O53" s="67"/>
      <c r="P53" s="65"/>
      <c r="Q53" s="66"/>
      <c r="R53" s="66"/>
      <c r="S53" s="66"/>
      <c r="T53" s="66"/>
    </row>
    <row r="54" spans="1:20">
      <c r="A54" s="85" t="s">
        <v>21</v>
      </c>
      <c r="B54" s="85"/>
      <c r="C54" s="86"/>
      <c r="D54" s="87">
        <v>4743</v>
      </c>
      <c r="E54" s="87">
        <v>1876</v>
      </c>
      <c r="F54" s="87">
        <v>2454</v>
      </c>
      <c r="G54" s="87">
        <v>413</v>
      </c>
      <c r="H54" s="87">
        <v>4364.8600000000006</v>
      </c>
      <c r="I54" s="88">
        <f>I14+I31+I42+I50+I52</f>
        <v>2774</v>
      </c>
      <c r="J54" s="88">
        <f>J14+J31+J42+J50</f>
        <v>51715.1</v>
      </c>
      <c r="K54" s="88">
        <f t="shared" ref="K54:T54" si="4">K14+K31+K42+K50+K52</f>
        <v>1188.3000000000002</v>
      </c>
      <c r="L54" s="88">
        <f t="shared" si="4"/>
        <v>1596.2000000000003</v>
      </c>
      <c r="M54" s="89">
        <f t="shared" si="4"/>
        <v>343</v>
      </c>
      <c r="N54" s="89">
        <v>4571.8999999999996</v>
      </c>
      <c r="O54" s="90">
        <f t="shared" si="4"/>
        <v>59414.5</v>
      </c>
      <c r="P54" s="88">
        <f t="shared" si="4"/>
        <v>2548.9</v>
      </c>
      <c r="Q54" s="89">
        <f t="shared" si="4"/>
        <v>70.599999999999994</v>
      </c>
      <c r="R54" s="89">
        <f>R14+R31+R42+R50+R52</f>
        <v>282.2</v>
      </c>
      <c r="S54" s="89">
        <f t="shared" si="4"/>
        <v>236.6</v>
      </c>
      <c r="T54" s="89">
        <f t="shared" si="4"/>
        <v>65326.8</v>
      </c>
    </row>
    <row r="55" spans="1:20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</row>
    <row r="56" spans="1:20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91"/>
      <c r="O56" s="53"/>
      <c r="P56" s="53"/>
      <c r="Q56" s="53"/>
      <c r="R56" s="53"/>
      <c r="S56" s="53"/>
      <c r="T56" s="53"/>
    </row>
    <row r="57" spans="1:20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 ht="18.75">
      <c r="A58" s="53"/>
      <c r="B58" s="147" t="s">
        <v>160</v>
      </c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50" t="s">
        <v>199</v>
      </c>
      <c r="O58" s="147" t="s">
        <v>200</v>
      </c>
      <c r="P58" s="147"/>
      <c r="Q58" s="53"/>
      <c r="R58" s="53"/>
      <c r="S58" s="53"/>
      <c r="T58" s="53"/>
    </row>
    <row r="59" spans="1:20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</row>
    <row r="60" spans="1:20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</row>
    <row r="61" spans="1:20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</row>
    <row r="62" spans="1:20" ht="18.75">
      <c r="A62" s="53"/>
      <c r="B62" s="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</row>
    <row r="63" spans="1:20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</row>
  </sheetData>
  <mergeCells count="19">
    <mergeCell ref="A50:B50"/>
    <mergeCell ref="R8:R9"/>
    <mergeCell ref="H2:L2"/>
    <mergeCell ref="Q8:Q9"/>
    <mergeCell ref="S8:S9"/>
    <mergeCell ref="T8:T9"/>
    <mergeCell ref="A14:B14"/>
    <mergeCell ref="A31:B31"/>
    <mergeCell ref="A42:B42"/>
    <mergeCell ref="A7:A9"/>
    <mergeCell ref="B7:B9"/>
    <mergeCell ref="C7:C9"/>
    <mergeCell ref="D7:H8"/>
    <mergeCell ref="I7:T7"/>
    <mergeCell ref="I8:I9"/>
    <mergeCell ref="J8:J9"/>
    <mergeCell ref="K8:N8"/>
    <mergeCell ref="O8:O9"/>
    <mergeCell ref="P8:P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5"/>
  <sheetViews>
    <sheetView topLeftCell="A31" workbookViewId="0">
      <selection activeCell="A3" sqref="A3:F3"/>
    </sheetView>
  </sheetViews>
  <sheetFormatPr defaultRowHeight="15"/>
  <cols>
    <col min="1" max="1" width="3.85546875" customWidth="1"/>
    <col min="2" max="2" width="28.85546875" customWidth="1"/>
    <col min="3" max="3" width="10.85546875" customWidth="1"/>
    <col min="4" max="4" width="12.42578125" customWidth="1"/>
    <col min="5" max="5" width="12" customWidth="1"/>
    <col min="6" max="6" width="12.7109375" customWidth="1"/>
  </cols>
  <sheetData>
    <row r="1" spans="1:6" ht="15.75">
      <c r="A1" s="269" t="s">
        <v>167</v>
      </c>
      <c r="B1" s="269"/>
      <c r="C1" s="269"/>
      <c r="D1" s="269"/>
      <c r="E1" s="269"/>
      <c r="F1" s="269"/>
    </row>
    <row r="2" spans="1:6" ht="15.75">
      <c r="A2" s="270" t="s">
        <v>1</v>
      </c>
      <c r="B2" s="270"/>
      <c r="C2" s="270"/>
      <c r="D2" s="270"/>
      <c r="E2" s="270"/>
      <c r="F2" s="270"/>
    </row>
    <row r="3" spans="1:6" ht="15.75">
      <c r="A3" s="270" t="s">
        <v>197</v>
      </c>
      <c r="B3" s="270"/>
      <c r="C3" s="270"/>
      <c r="D3" s="270"/>
      <c r="E3" s="270"/>
      <c r="F3" s="270"/>
    </row>
    <row r="4" spans="1:6" ht="14.25" customHeight="1">
      <c r="A4" s="125"/>
    </row>
    <row r="5" spans="1:6" ht="15.75">
      <c r="A5" s="284" t="s">
        <v>168</v>
      </c>
      <c r="B5" s="284"/>
      <c r="C5" s="284"/>
      <c r="D5" s="284"/>
      <c r="E5" s="284"/>
      <c r="F5" s="284"/>
    </row>
    <row r="6" spans="1:6" ht="15.75">
      <c r="A6" s="284" t="s">
        <v>169</v>
      </c>
      <c r="B6" s="284"/>
      <c r="C6" s="284"/>
      <c r="D6" s="284"/>
      <c r="E6" s="284"/>
      <c r="F6" s="284"/>
    </row>
    <row r="7" spans="1:6" ht="16.5" thickBot="1">
      <c r="A7" s="285" t="s">
        <v>98</v>
      </c>
      <c r="B7" s="285"/>
      <c r="C7" s="285"/>
      <c r="D7" s="285"/>
      <c r="E7" s="285"/>
      <c r="F7" s="285"/>
    </row>
    <row r="8" spans="1:6" ht="34.5" customHeight="1" thickBot="1">
      <c r="A8" s="275" t="s">
        <v>170</v>
      </c>
      <c r="B8" s="278" t="s">
        <v>171</v>
      </c>
      <c r="C8" s="128" t="s">
        <v>48</v>
      </c>
      <c r="D8" s="281" t="s">
        <v>173</v>
      </c>
      <c r="E8" s="282"/>
      <c r="F8" s="283"/>
    </row>
    <row r="9" spans="1:6" ht="96" customHeight="1">
      <c r="A9" s="276"/>
      <c r="B9" s="279"/>
      <c r="C9" s="138" t="s">
        <v>172</v>
      </c>
      <c r="D9" s="271" t="s">
        <v>192</v>
      </c>
      <c r="E9" s="271" t="s">
        <v>193</v>
      </c>
      <c r="F9" s="273" t="s">
        <v>194</v>
      </c>
    </row>
    <row r="10" spans="1:6" ht="16.5" thickBot="1">
      <c r="A10" s="277"/>
      <c r="B10" s="280"/>
      <c r="C10" s="137"/>
      <c r="D10" s="272"/>
      <c r="E10" s="272"/>
      <c r="F10" s="274"/>
    </row>
    <row r="11" spans="1:6" ht="16.5" thickBot="1">
      <c r="A11" s="129">
        <v>1</v>
      </c>
      <c r="B11" s="130">
        <v>2</v>
      </c>
      <c r="C11" s="130">
        <v>3</v>
      </c>
      <c r="D11" s="130">
        <v>4</v>
      </c>
      <c r="E11" s="130">
        <v>5</v>
      </c>
      <c r="F11" s="130">
        <v>6</v>
      </c>
    </row>
    <row r="12" spans="1:6" ht="16.5" thickBot="1">
      <c r="A12" s="139">
        <v>1</v>
      </c>
      <c r="B12" s="134" t="s">
        <v>174</v>
      </c>
      <c r="C12" s="132">
        <v>111</v>
      </c>
      <c r="D12" s="133"/>
      <c r="E12" s="141">
        <v>30</v>
      </c>
      <c r="F12" s="132"/>
    </row>
    <row r="13" spans="1:6" ht="32.25" thickBot="1">
      <c r="A13" s="139">
        <v>2</v>
      </c>
      <c r="B13" s="134" t="s">
        <v>175</v>
      </c>
      <c r="C13" s="132">
        <v>443</v>
      </c>
      <c r="D13" s="133"/>
      <c r="E13" s="141">
        <v>13</v>
      </c>
      <c r="F13" s="132"/>
    </row>
    <row r="14" spans="1:6" ht="16.5" thickBot="1">
      <c r="A14" s="139">
        <v>3</v>
      </c>
      <c r="B14" s="134" t="s">
        <v>176</v>
      </c>
      <c r="C14" s="132">
        <v>820</v>
      </c>
      <c r="D14" s="133"/>
      <c r="E14" s="141">
        <v>3</v>
      </c>
      <c r="F14" s="132"/>
    </row>
    <row r="15" spans="1:6" ht="16.5" thickBot="1">
      <c r="A15" s="139">
        <v>4</v>
      </c>
      <c r="B15" s="135" t="s">
        <v>177</v>
      </c>
      <c r="C15" s="132">
        <v>820</v>
      </c>
      <c r="D15" s="133"/>
      <c r="E15" s="141">
        <v>6</v>
      </c>
      <c r="F15" s="132"/>
    </row>
    <row r="16" spans="1:6" ht="32.25" thickBot="1">
      <c r="A16" s="139">
        <v>5</v>
      </c>
      <c r="B16" s="135" t="s">
        <v>178</v>
      </c>
      <c r="C16" s="132">
        <v>989</v>
      </c>
      <c r="D16" s="133"/>
      <c r="E16" s="141">
        <v>7</v>
      </c>
      <c r="F16" s="132"/>
    </row>
    <row r="17" spans="1:6" ht="16.5" thickBot="1">
      <c r="A17" s="139">
        <v>6</v>
      </c>
      <c r="B17" s="135" t="s">
        <v>179</v>
      </c>
      <c r="C17" s="132">
        <v>911</v>
      </c>
      <c r="D17" s="133"/>
      <c r="E17" s="141">
        <v>54.4</v>
      </c>
      <c r="F17" s="132"/>
    </row>
    <row r="18" spans="1:6" ht="16.5" thickBot="1">
      <c r="A18" s="139">
        <v>7</v>
      </c>
      <c r="B18" s="135" t="s">
        <v>180</v>
      </c>
      <c r="C18" s="132">
        <v>911</v>
      </c>
      <c r="D18" s="133"/>
      <c r="E18" s="141">
        <v>25.9</v>
      </c>
      <c r="F18" s="132"/>
    </row>
    <row r="19" spans="1:6" ht="32.25" thickBot="1">
      <c r="A19" s="139">
        <v>8</v>
      </c>
      <c r="B19" s="135" t="s">
        <v>181</v>
      </c>
      <c r="C19" s="132">
        <v>911</v>
      </c>
      <c r="D19" s="133"/>
      <c r="E19" s="141">
        <v>36.299999999999997</v>
      </c>
      <c r="F19" s="132"/>
    </row>
    <row r="20" spans="1:6" ht="16.5" thickBot="1">
      <c r="A20" s="139">
        <v>9</v>
      </c>
      <c r="B20" s="135" t="s">
        <v>182</v>
      </c>
      <c r="C20" s="132">
        <v>911</v>
      </c>
      <c r="D20" s="133"/>
      <c r="E20" s="141">
        <v>9.9</v>
      </c>
      <c r="F20" s="132"/>
    </row>
    <row r="21" spans="1:6" ht="16.5" thickBot="1">
      <c r="A21" s="139">
        <v>10</v>
      </c>
      <c r="B21" s="135" t="s">
        <v>183</v>
      </c>
      <c r="C21" s="132">
        <v>911</v>
      </c>
      <c r="D21" s="133"/>
      <c r="E21" s="141">
        <v>51.8</v>
      </c>
      <c r="F21" s="132"/>
    </row>
    <row r="22" spans="1:6" ht="21.75" customHeight="1" thickBot="1">
      <c r="A22" s="139">
        <v>11</v>
      </c>
      <c r="B22" s="135" t="s">
        <v>184</v>
      </c>
      <c r="C22" s="132">
        <v>911</v>
      </c>
      <c r="D22" s="133"/>
      <c r="E22" s="142">
        <v>28.5</v>
      </c>
      <c r="F22" s="132"/>
    </row>
    <row r="23" spans="1:6" ht="16.5" thickBot="1">
      <c r="A23" s="139">
        <v>12</v>
      </c>
      <c r="B23" s="135" t="s">
        <v>185</v>
      </c>
      <c r="C23" s="132">
        <v>911</v>
      </c>
      <c r="D23" s="133"/>
      <c r="E23" s="142">
        <v>29.8</v>
      </c>
      <c r="F23" s="132"/>
    </row>
    <row r="24" spans="1:6" ht="16.5" thickBot="1">
      <c r="A24" s="139">
        <v>13</v>
      </c>
      <c r="B24" s="135" t="s">
        <v>186</v>
      </c>
      <c r="C24" s="132">
        <v>950</v>
      </c>
      <c r="D24" s="133"/>
      <c r="E24" s="142">
        <v>225</v>
      </c>
      <c r="F24" s="132"/>
    </row>
    <row r="25" spans="1:6" ht="16.5" thickBot="1">
      <c r="A25" s="139">
        <v>14</v>
      </c>
      <c r="B25" s="135" t="s">
        <v>187</v>
      </c>
      <c r="C25" s="132">
        <v>950</v>
      </c>
      <c r="D25" s="133"/>
      <c r="E25" s="141">
        <v>90</v>
      </c>
      <c r="F25" s="132"/>
    </row>
    <row r="26" spans="1:6" ht="16.5" thickBot="1">
      <c r="A26" s="139">
        <v>15</v>
      </c>
      <c r="B26" s="135" t="s">
        <v>188</v>
      </c>
      <c r="C26" s="132">
        <v>950</v>
      </c>
      <c r="D26" s="133"/>
      <c r="E26" s="142">
        <v>60</v>
      </c>
      <c r="F26" s="132"/>
    </row>
    <row r="27" spans="1:6" ht="16.5" thickBot="1">
      <c r="A27" s="139">
        <v>16</v>
      </c>
      <c r="B27" s="135" t="s">
        <v>189</v>
      </c>
      <c r="C27" s="132">
        <v>950</v>
      </c>
      <c r="D27" s="133"/>
      <c r="E27" s="141">
        <v>60</v>
      </c>
      <c r="F27" s="132"/>
    </row>
    <row r="28" spans="1:6" ht="32.25" thickBot="1">
      <c r="A28" s="139">
        <v>17</v>
      </c>
      <c r="B28" s="134" t="s">
        <v>190</v>
      </c>
      <c r="C28" s="132">
        <v>1012</v>
      </c>
      <c r="D28" s="133"/>
      <c r="E28" s="141">
        <v>200</v>
      </c>
      <c r="F28" s="132"/>
    </row>
    <row r="29" spans="1:6" ht="32.25" thickBot="1">
      <c r="A29" s="139">
        <v>18</v>
      </c>
      <c r="B29" s="134" t="s">
        <v>191</v>
      </c>
      <c r="C29" s="132">
        <v>1070</v>
      </c>
      <c r="D29" s="140">
        <v>100</v>
      </c>
      <c r="E29" s="141"/>
      <c r="F29" s="132"/>
    </row>
    <row r="30" spans="1:6" ht="16.5" thickBot="1">
      <c r="A30" s="131"/>
      <c r="B30" s="134"/>
      <c r="C30" s="132"/>
      <c r="D30" s="133"/>
      <c r="E30" s="141"/>
      <c r="F30" s="132"/>
    </row>
    <row r="31" spans="1:6" ht="16.5" thickBot="1">
      <c r="A31" s="131"/>
      <c r="B31" s="134"/>
      <c r="C31" s="132"/>
      <c r="D31" s="130"/>
      <c r="E31" s="143"/>
      <c r="F31" s="132"/>
    </row>
    <row r="32" spans="1:6" ht="16.5" thickBot="1">
      <c r="A32" s="131"/>
      <c r="B32" s="136" t="s">
        <v>21</v>
      </c>
      <c r="C32" s="132"/>
      <c r="D32" s="130">
        <v>100</v>
      </c>
      <c r="E32" s="143">
        <f>SUM(E12:E29)</f>
        <v>930.6</v>
      </c>
      <c r="F32" s="132"/>
    </row>
    <row r="33" spans="1:4" ht="18.75">
      <c r="A33" s="125"/>
    </row>
    <row r="34" spans="1:4" ht="15.75">
      <c r="A34" s="144" t="s">
        <v>16</v>
      </c>
      <c r="B34" s="145"/>
      <c r="C34" s="145"/>
      <c r="D34" s="146" t="s">
        <v>195</v>
      </c>
    </row>
    <row r="35" spans="1:4" ht="15.75">
      <c r="A35" s="145"/>
      <c r="B35" s="145"/>
    </row>
  </sheetData>
  <mergeCells count="12">
    <mergeCell ref="A1:F1"/>
    <mergeCell ref="A2:F2"/>
    <mergeCell ref="A3:F3"/>
    <mergeCell ref="D9:D10"/>
    <mergeCell ref="E9:E10"/>
    <mergeCell ref="F9:F10"/>
    <mergeCell ref="A8:A10"/>
    <mergeCell ref="B8:B10"/>
    <mergeCell ref="D8:F8"/>
    <mergeCell ref="A5:F5"/>
    <mergeCell ref="A6:F6"/>
    <mergeCell ref="A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Anexa nr.1 corelat</vt:lpstr>
      <vt:lpstr>anexa nr.2 corelat</vt:lpstr>
      <vt:lpstr>Anexa nr.3 corelat</vt:lpstr>
      <vt:lpstr>Anexa nr.10 corelat</vt:lpstr>
      <vt:lpstr>Anexa nr.5 corelat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</cp:lastModifiedBy>
  <cp:lastPrinted>2017-01-26T07:04:03Z</cp:lastPrinted>
  <dcterms:created xsi:type="dcterms:W3CDTF">2016-12-09T06:38:42Z</dcterms:created>
  <dcterms:modified xsi:type="dcterms:W3CDTF">2017-01-27T06:38:30Z</dcterms:modified>
</cp:coreProperties>
</file>